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F:\2026年推免（9.5晚）\2025推免成绩\第二轮学业评价成绩公示（信息完整版）\第二轮学业综合成绩公示\2021级五年制各专业申请推免且符合初审资格学生学业成绩公示（上网版）\"/>
    </mc:Choice>
  </mc:AlternateContent>
  <xr:revisionPtr revIDLastSave="0" documentId="8_{B260437F-0723-4016-B789-F3A2C97F7EE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</sheets>
  <definedNames>
    <definedName name="_xlnm._FilterDatabase" localSheetId="0" hidden="1">Sheet1!$A$1:$N$25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I26" i="1" s="1"/>
  <c r="H27" i="1"/>
  <c r="I27" i="1" s="1"/>
  <c r="H28" i="1"/>
  <c r="I28" i="1" s="1"/>
  <c r="H29" i="1"/>
  <c r="I29" i="1" s="1"/>
  <c r="F26" i="1"/>
  <c r="F27" i="1"/>
  <c r="F28" i="1"/>
  <c r="F29" i="1"/>
  <c r="H25" i="1"/>
  <c r="I25" i="1" s="1"/>
  <c r="F25" i="1"/>
  <c r="H24" i="1"/>
  <c r="I24" i="1" s="1"/>
  <c r="F24" i="1"/>
  <c r="H22" i="1"/>
  <c r="I22" i="1" s="1"/>
  <c r="F22" i="1"/>
  <c r="H23" i="1"/>
  <c r="I23" i="1" s="1"/>
  <c r="F23" i="1"/>
  <c r="H20" i="1"/>
  <c r="I20" i="1" s="1"/>
  <c r="F20" i="1"/>
  <c r="H21" i="1"/>
  <c r="I21" i="1" s="1"/>
  <c r="F21" i="1"/>
  <c r="H19" i="1"/>
  <c r="I19" i="1" s="1"/>
  <c r="F19" i="1"/>
  <c r="H18" i="1"/>
  <c r="I18" i="1" s="1"/>
  <c r="F18" i="1"/>
  <c r="H15" i="1"/>
  <c r="I15" i="1" s="1"/>
  <c r="F15" i="1"/>
  <c r="H16" i="1"/>
  <c r="I16" i="1" s="1"/>
  <c r="F16" i="1"/>
  <c r="H11" i="1"/>
  <c r="I11" i="1" s="1"/>
  <c r="F11" i="1"/>
  <c r="H14" i="1"/>
  <c r="I14" i="1" s="1"/>
  <c r="F14" i="1"/>
  <c r="H17" i="1"/>
  <c r="I17" i="1" s="1"/>
  <c r="F17" i="1"/>
  <c r="H12" i="1"/>
  <c r="I12" i="1" s="1"/>
  <c r="F12" i="1"/>
  <c r="H13" i="1"/>
  <c r="I13" i="1" s="1"/>
  <c r="F13" i="1"/>
  <c r="H9" i="1"/>
  <c r="I9" i="1" s="1"/>
  <c r="F9" i="1"/>
  <c r="H10" i="1"/>
  <c r="I10" i="1" s="1"/>
  <c r="F10" i="1"/>
  <c r="H8" i="1"/>
  <c r="I8" i="1" s="1"/>
  <c r="F8" i="1"/>
  <c r="H7" i="1"/>
  <c r="I7" i="1" s="1"/>
  <c r="F7" i="1"/>
  <c r="H6" i="1"/>
  <c r="I6" i="1" s="1"/>
  <c r="F6" i="1"/>
  <c r="H4" i="1"/>
  <c r="I4" i="1" s="1"/>
  <c r="F4" i="1"/>
  <c r="H5" i="1"/>
  <c r="I5" i="1" s="1"/>
  <c r="F5" i="1"/>
  <c r="H3" i="1"/>
  <c r="I3" i="1" s="1"/>
  <c r="F3" i="1"/>
  <c r="H2" i="1"/>
  <c r="I2" i="1" s="1"/>
  <c r="F2" i="1"/>
  <c r="J27" i="1" l="1"/>
  <c r="K27" i="1" s="1"/>
  <c r="L27" i="1" s="1"/>
  <c r="M27" i="1" s="1"/>
  <c r="J13" i="1"/>
  <c r="K13" i="1" s="1"/>
  <c r="L13" i="1" s="1"/>
  <c r="M13" i="1" s="1"/>
  <c r="J5" i="1"/>
  <c r="K5" i="1" s="1"/>
  <c r="L5" i="1" s="1"/>
  <c r="M5" i="1" s="1"/>
  <c r="J29" i="1"/>
  <c r="K29" i="1" s="1"/>
  <c r="L29" i="1" s="1"/>
  <c r="M29" i="1" s="1"/>
  <c r="J22" i="1"/>
  <c r="K22" i="1" s="1"/>
  <c r="L22" i="1" s="1"/>
  <c r="M22" i="1" s="1"/>
  <c r="J28" i="1"/>
  <c r="K28" i="1" s="1"/>
  <c r="L28" i="1" s="1"/>
  <c r="M28" i="1" s="1"/>
  <c r="J8" i="1"/>
  <c r="K8" i="1" s="1"/>
  <c r="L8" i="1" s="1"/>
  <c r="M8" i="1" s="1"/>
  <c r="J26" i="1"/>
  <c r="K26" i="1" s="1"/>
  <c r="L26" i="1" s="1"/>
  <c r="M26" i="1" s="1"/>
  <c r="J3" i="1"/>
  <c r="K3" i="1" s="1"/>
  <c r="L3" i="1" s="1"/>
  <c r="M3" i="1" s="1"/>
  <c r="J10" i="1"/>
  <c r="K10" i="1" s="1"/>
  <c r="L10" i="1" s="1"/>
  <c r="M10" i="1" s="1"/>
  <c r="J17" i="1"/>
  <c r="K17" i="1" s="1"/>
  <c r="L17" i="1" s="1"/>
  <c r="M17" i="1" s="1"/>
  <c r="J19" i="1"/>
  <c r="K19" i="1" s="1"/>
  <c r="L19" i="1" s="1"/>
  <c r="M19" i="1" s="1"/>
  <c r="J21" i="1"/>
  <c r="K21" i="1" s="1"/>
  <c r="L21" i="1" s="1"/>
  <c r="M21" i="1" s="1"/>
  <c r="J2" i="1"/>
  <c r="K2" i="1" s="1"/>
  <c r="L2" i="1" s="1"/>
  <c r="M2" i="1" s="1"/>
  <c r="J25" i="1"/>
  <c r="K25" i="1" s="1"/>
  <c r="L25" i="1" s="1"/>
  <c r="M25" i="1" s="1"/>
  <c r="J20" i="1"/>
  <c r="K20" i="1" s="1"/>
  <c r="L20" i="1" s="1"/>
  <c r="M20" i="1" s="1"/>
  <c r="J14" i="1"/>
  <c r="K14" i="1" s="1"/>
  <c r="L14" i="1" s="1"/>
  <c r="M14" i="1" s="1"/>
  <c r="J23" i="1"/>
  <c r="K23" i="1" s="1"/>
  <c r="L23" i="1" s="1"/>
  <c r="M23" i="1" s="1"/>
  <c r="J16" i="1"/>
  <c r="K16" i="1" s="1"/>
  <c r="L16" i="1" s="1"/>
  <c r="M16" i="1" s="1"/>
  <c r="J15" i="1"/>
  <c r="K15" i="1" s="1"/>
  <c r="L15" i="1" s="1"/>
  <c r="M15" i="1" s="1"/>
  <c r="J24" i="1"/>
  <c r="K24" i="1" s="1"/>
  <c r="L24" i="1" s="1"/>
  <c r="M24" i="1" s="1"/>
  <c r="J7" i="1"/>
  <c r="K7" i="1" s="1"/>
  <c r="L7" i="1" s="1"/>
  <c r="M7" i="1" s="1"/>
  <c r="J18" i="1"/>
  <c r="K18" i="1" s="1"/>
  <c r="L18" i="1" s="1"/>
  <c r="M18" i="1" s="1"/>
  <c r="J4" i="1"/>
  <c r="K4" i="1" s="1"/>
  <c r="L4" i="1" s="1"/>
  <c r="M4" i="1" s="1"/>
  <c r="J11" i="1"/>
  <c r="K11" i="1" s="1"/>
  <c r="L11" i="1" s="1"/>
  <c r="M11" i="1" s="1"/>
  <c r="J6" i="1"/>
  <c r="K6" i="1" s="1"/>
  <c r="L6" i="1" s="1"/>
  <c r="M6" i="1" s="1"/>
  <c r="J9" i="1"/>
  <c r="K9" i="1" s="1"/>
  <c r="L9" i="1" s="1"/>
  <c r="M9" i="1" s="1"/>
  <c r="J12" i="1"/>
  <c r="K12" i="1" s="1"/>
  <c r="L12" i="1" s="1"/>
  <c r="M12" i="1" s="1"/>
</calcChain>
</file>

<file path=xl/sharedStrings.xml><?xml version="1.0" encoding="utf-8"?>
<sst xmlns="http://schemas.openxmlformats.org/spreadsheetml/2006/main" count="70" uniqueCount="43">
  <si>
    <t>▼主修专业课程累计平均绩点（含权重）</t>
  </si>
  <si>
    <t>所有课程累计平均绩点</t>
  </si>
  <si>
    <t>所有课程累计平均绩点×累计有效学分</t>
  </si>
  <si>
    <t>（所有课程累计平均绩点×累计有效学分）/平均累计有效学分</t>
  </si>
  <si>
    <t>（所有课程累计平均绩点×累计有效学分）/平均累计有效学分*10%</t>
  </si>
  <si>
    <t>学业成绩=主修专业课程累计平均绩点（含权重）×90%+（所有课程累计平均绩点×累计有效学分）/平均累计有效学分*10%</t>
  </si>
  <si>
    <t>学业成绩（取小数点后三位）</t>
  </si>
  <si>
    <t>学业成绩</t>
  </si>
  <si>
    <t>专业名称</t>
  </si>
  <si>
    <t>预防医学</t>
  </si>
  <si>
    <t>累计有效学分</t>
    <phoneticPr fontId="4" type="noConversion"/>
  </si>
  <si>
    <t>累计获得学分</t>
    <phoneticPr fontId="4" type="noConversion"/>
  </si>
  <si>
    <t>主修专业课程累计平均绩点（含权重）*90%</t>
    <phoneticPr fontId="4" type="noConversion"/>
  </si>
  <si>
    <t>平均累计有效学分（全年级同专业学生）</t>
    <phoneticPr fontId="4" type="noConversion"/>
  </si>
  <si>
    <t>学号</t>
    <phoneticPr fontId="4" type="noConversion"/>
  </si>
  <si>
    <t>******2650</t>
  </si>
  <si>
    <t>******0572</t>
  </si>
  <si>
    <t>******1045</t>
  </si>
  <si>
    <t>******0683</t>
  </si>
  <si>
    <t>******0911</t>
  </si>
  <si>
    <t>******0667</t>
  </si>
  <si>
    <t>******2767</t>
  </si>
  <si>
    <t>******0498</t>
  </si>
  <si>
    <t>******2662</t>
  </si>
  <si>
    <t>******2792</t>
  </si>
  <si>
    <t>******0457</t>
  </si>
  <si>
    <t>******0371</t>
  </si>
  <si>
    <t>******2704</t>
  </si>
  <si>
    <t>******2710</t>
  </si>
  <si>
    <t>******2771</t>
  </si>
  <si>
    <t>******0872</t>
  </si>
  <si>
    <t>******2762</t>
  </si>
  <si>
    <t>******0363</t>
  </si>
  <si>
    <t>******0316</t>
  </si>
  <si>
    <t>******0913</t>
  </si>
  <si>
    <t>******2749</t>
  </si>
  <si>
    <t>******2688</t>
  </si>
  <si>
    <t>******2162</t>
  </si>
  <si>
    <t>******2763</t>
  </si>
  <si>
    <t>******2667</t>
  </si>
  <si>
    <t>******0737</t>
  </si>
  <si>
    <t>******2658</t>
  </si>
  <si>
    <t>******2679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</si>
</sst>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5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/>
    <xf numFmtId="176" fontId="3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3" borderId="2" xfId="0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activeCell="O10" sqref="O10"/>
    </sheetView>
  </sheetViews>
  <sheetFormatPr defaultColWidth="10.59765625" defaultRowHeight="13.9" x14ac:dyDescent="0.4"/>
  <cols>
    <col min="1" max="3" width="10.59765625" style="2"/>
    <col min="4" max="4" width="13.1328125" style="2" customWidth="1"/>
    <col min="5" max="5" width="11.59765625" style="2" customWidth="1"/>
    <col min="6" max="8" width="10.59765625" style="2"/>
    <col min="9" max="11" width="11.1328125" style="2"/>
    <col min="12" max="13" width="10.59765625" style="3"/>
    <col min="14" max="14" width="10.59765625" style="2"/>
  </cols>
  <sheetData>
    <row r="1" spans="1:14" s="1" customFormat="1" ht="140.25" x14ac:dyDescent="0.4">
      <c r="A1" s="4" t="s">
        <v>14</v>
      </c>
      <c r="B1" s="4" t="s">
        <v>11</v>
      </c>
      <c r="C1" s="4" t="s">
        <v>10</v>
      </c>
      <c r="D1" s="4" t="s">
        <v>13</v>
      </c>
      <c r="E1" s="4" t="s">
        <v>0</v>
      </c>
      <c r="F1" s="4" t="s">
        <v>12</v>
      </c>
      <c r="G1" s="4" t="s">
        <v>1</v>
      </c>
      <c r="H1" s="4" t="s">
        <v>2</v>
      </c>
      <c r="I1" s="4" t="s">
        <v>3</v>
      </c>
      <c r="J1" s="4" t="s">
        <v>4</v>
      </c>
      <c r="K1" s="4" t="s">
        <v>5</v>
      </c>
      <c r="L1" s="7" t="s">
        <v>6</v>
      </c>
      <c r="M1" s="7" t="s">
        <v>7</v>
      </c>
      <c r="N1" s="4" t="s">
        <v>8</v>
      </c>
    </row>
    <row r="2" spans="1:14" x14ac:dyDescent="0.4">
      <c r="A2" s="11" t="s">
        <v>15</v>
      </c>
      <c r="B2" s="6">
        <v>204.5</v>
      </c>
      <c r="C2" s="6">
        <v>204.5</v>
      </c>
      <c r="D2" s="10">
        <v>197.34905660377359</v>
      </c>
      <c r="E2" s="6">
        <v>4.78</v>
      </c>
      <c r="F2" s="5">
        <f t="shared" ref="F2:F23" si="0">E2*90%</f>
        <v>4.3020000000000005</v>
      </c>
      <c r="G2" s="6">
        <v>4.5</v>
      </c>
      <c r="H2" s="5">
        <f t="shared" ref="H2:H29" si="1">G2*C2</f>
        <v>920.25</v>
      </c>
      <c r="I2" s="5">
        <f>H2/D2</f>
        <v>4.6630575075290404</v>
      </c>
      <c r="J2" s="5">
        <f t="shared" ref="J2:J23" si="2">I2*10%</f>
        <v>0.46630575075290404</v>
      </c>
      <c r="K2" s="5">
        <f t="shared" ref="K2:K23" si="3">F2+J2</f>
        <v>4.768305750752905</v>
      </c>
      <c r="L2" s="8">
        <f t="shared" ref="L2:M21" si="4">ROUND(K2,3)</f>
        <v>4.7679999999999998</v>
      </c>
      <c r="M2" s="8">
        <f t="shared" si="4"/>
        <v>4.7679999999999998</v>
      </c>
      <c r="N2" s="9" t="s">
        <v>9</v>
      </c>
    </row>
    <row r="3" spans="1:14" x14ac:dyDescent="0.4">
      <c r="A3" s="11" t="s">
        <v>16</v>
      </c>
      <c r="B3" s="6">
        <v>199.5</v>
      </c>
      <c r="C3" s="6">
        <v>199</v>
      </c>
      <c r="D3" s="10">
        <v>197.34905660377359</v>
      </c>
      <c r="E3" s="6">
        <v>4.7</v>
      </c>
      <c r="F3" s="5">
        <f t="shared" si="0"/>
        <v>4.2300000000000004</v>
      </c>
      <c r="G3" s="6">
        <v>4.4800000000000004</v>
      </c>
      <c r="H3" s="5">
        <f t="shared" si="1"/>
        <v>891.5200000000001</v>
      </c>
      <c r="I3" s="5">
        <f t="shared" ref="I3:I29" si="5">H3/D3</f>
        <v>4.5174778909125681</v>
      </c>
      <c r="J3" s="5">
        <f t="shared" si="2"/>
        <v>0.45174778909125685</v>
      </c>
      <c r="K3" s="5">
        <f t="shared" si="3"/>
        <v>4.6817477890912569</v>
      </c>
      <c r="L3" s="8">
        <f t="shared" si="4"/>
        <v>4.6820000000000004</v>
      </c>
      <c r="M3" s="8">
        <f t="shared" si="4"/>
        <v>4.6820000000000004</v>
      </c>
      <c r="N3" s="9" t="s">
        <v>9</v>
      </c>
    </row>
    <row r="4" spans="1:14" x14ac:dyDescent="0.4">
      <c r="A4" s="11" t="s">
        <v>17</v>
      </c>
      <c r="B4" s="6">
        <v>203.5</v>
      </c>
      <c r="C4" s="6">
        <v>203.5</v>
      </c>
      <c r="D4" s="10">
        <v>197.34905660377359</v>
      </c>
      <c r="E4" s="6">
        <v>4.67</v>
      </c>
      <c r="F4" s="5">
        <f>E4*90%</f>
        <v>4.2030000000000003</v>
      </c>
      <c r="G4" s="6">
        <v>4.43</v>
      </c>
      <c r="H4" s="5">
        <f>G4*C4</f>
        <v>901.505</v>
      </c>
      <c r="I4" s="5">
        <f t="shared" si="5"/>
        <v>4.5680735216788566</v>
      </c>
      <c r="J4" s="5">
        <f>I4*10%</f>
        <v>0.45680735216788571</v>
      </c>
      <c r="K4" s="5">
        <f>F4+J4</f>
        <v>4.6598073521678858</v>
      </c>
      <c r="L4" s="8">
        <f>ROUND(K4,3)</f>
        <v>4.66</v>
      </c>
      <c r="M4" s="8">
        <f>ROUND(L4,3)</f>
        <v>4.66</v>
      </c>
      <c r="N4" s="9" t="s">
        <v>9</v>
      </c>
    </row>
    <row r="5" spans="1:14" x14ac:dyDescent="0.4">
      <c r="A5" s="11" t="s">
        <v>18</v>
      </c>
      <c r="B5" s="6">
        <v>196.5</v>
      </c>
      <c r="C5" s="6">
        <v>196.5</v>
      </c>
      <c r="D5" s="10">
        <v>197.34905660377359</v>
      </c>
      <c r="E5" s="6">
        <v>4.68</v>
      </c>
      <c r="F5" s="5">
        <f t="shared" si="0"/>
        <v>4.2119999999999997</v>
      </c>
      <c r="G5" s="6">
        <v>4.43</v>
      </c>
      <c r="H5" s="5">
        <f t="shared" si="1"/>
        <v>870.49499999999989</v>
      </c>
      <c r="I5" s="5">
        <f t="shared" si="5"/>
        <v>4.4109407715473967</v>
      </c>
      <c r="J5" s="5">
        <f t="shared" si="2"/>
        <v>0.44109407715473969</v>
      </c>
      <c r="K5" s="5">
        <f t="shared" si="3"/>
        <v>4.6530940771547398</v>
      </c>
      <c r="L5" s="8">
        <f t="shared" si="4"/>
        <v>4.6529999999999996</v>
      </c>
      <c r="M5" s="8">
        <f t="shared" si="4"/>
        <v>4.6529999999999996</v>
      </c>
      <c r="N5" s="9" t="s">
        <v>9</v>
      </c>
    </row>
    <row r="6" spans="1:14" x14ac:dyDescent="0.4">
      <c r="A6" s="11" t="s">
        <v>19</v>
      </c>
      <c r="B6" s="6">
        <v>197.5</v>
      </c>
      <c r="C6" s="6">
        <v>197.5</v>
      </c>
      <c r="D6" s="10">
        <v>197.34905660377359</v>
      </c>
      <c r="E6" s="6">
        <v>4.63</v>
      </c>
      <c r="F6" s="5">
        <f t="shared" si="0"/>
        <v>4.1669999999999998</v>
      </c>
      <c r="G6" s="6">
        <v>4.42</v>
      </c>
      <c r="H6" s="5">
        <f t="shared" si="1"/>
        <v>872.94999999999993</v>
      </c>
      <c r="I6" s="5">
        <f t="shared" si="5"/>
        <v>4.423380658731296</v>
      </c>
      <c r="J6" s="5">
        <f t="shared" si="2"/>
        <v>0.44233806587312963</v>
      </c>
      <c r="K6" s="5">
        <f t="shared" si="3"/>
        <v>4.6093380658731293</v>
      </c>
      <c r="L6" s="8">
        <f t="shared" si="4"/>
        <v>4.609</v>
      </c>
      <c r="M6" s="8">
        <f t="shared" si="4"/>
        <v>4.609</v>
      </c>
      <c r="N6" s="9" t="s">
        <v>9</v>
      </c>
    </row>
    <row r="7" spans="1:14" x14ac:dyDescent="0.4">
      <c r="A7" s="11" t="s">
        <v>20</v>
      </c>
      <c r="B7" s="6">
        <v>198.5</v>
      </c>
      <c r="C7" s="6">
        <v>198.5</v>
      </c>
      <c r="D7" s="10">
        <v>197.34905660377359</v>
      </c>
      <c r="E7" s="6">
        <v>4.59</v>
      </c>
      <c r="F7" s="5">
        <f t="shared" si="0"/>
        <v>4.1310000000000002</v>
      </c>
      <c r="G7" s="6">
        <v>4.38</v>
      </c>
      <c r="H7" s="5">
        <f t="shared" si="1"/>
        <v>869.43</v>
      </c>
      <c r="I7" s="5">
        <f t="shared" si="5"/>
        <v>4.4055442420765809</v>
      </c>
      <c r="J7" s="5">
        <f t="shared" si="2"/>
        <v>0.44055442420765811</v>
      </c>
      <c r="K7" s="5">
        <f t="shared" si="3"/>
        <v>4.5715544242076582</v>
      </c>
      <c r="L7" s="8">
        <f t="shared" si="4"/>
        <v>4.5720000000000001</v>
      </c>
      <c r="M7" s="8">
        <f t="shared" si="4"/>
        <v>4.5720000000000001</v>
      </c>
      <c r="N7" s="9" t="s">
        <v>9</v>
      </c>
    </row>
    <row r="8" spans="1:14" x14ac:dyDescent="0.4">
      <c r="A8" s="11" t="s">
        <v>21</v>
      </c>
      <c r="B8" s="6">
        <v>199.5</v>
      </c>
      <c r="C8" s="6">
        <v>199.5</v>
      </c>
      <c r="D8" s="10">
        <v>197.34905660377359</v>
      </c>
      <c r="E8" s="6">
        <v>4.58</v>
      </c>
      <c r="F8" s="5">
        <f t="shared" si="0"/>
        <v>4.1219999999999999</v>
      </c>
      <c r="G8" s="6">
        <v>4.38</v>
      </c>
      <c r="H8" s="5">
        <f t="shared" si="1"/>
        <v>873.81</v>
      </c>
      <c r="I8" s="5">
        <f t="shared" si="5"/>
        <v>4.4277384196185281</v>
      </c>
      <c r="J8" s="5">
        <f t="shared" si="2"/>
        <v>0.44277384196185282</v>
      </c>
      <c r="K8" s="5">
        <f t="shared" si="3"/>
        <v>4.5647738419618529</v>
      </c>
      <c r="L8" s="8">
        <f t="shared" si="4"/>
        <v>4.5650000000000004</v>
      </c>
      <c r="M8" s="8">
        <f t="shared" si="4"/>
        <v>4.5650000000000004</v>
      </c>
      <c r="N8" s="9" t="s">
        <v>9</v>
      </c>
    </row>
    <row r="9" spans="1:14" x14ac:dyDescent="0.4">
      <c r="A9" s="11" t="s">
        <v>22</v>
      </c>
      <c r="B9" s="6">
        <v>196.5</v>
      </c>
      <c r="C9" s="6">
        <v>196.5</v>
      </c>
      <c r="D9" s="10">
        <v>197.34905660377359</v>
      </c>
      <c r="E9" s="6">
        <v>4.5199999999999996</v>
      </c>
      <c r="F9" s="5">
        <f t="shared" si="0"/>
        <v>4.0679999999999996</v>
      </c>
      <c r="G9" s="6">
        <v>4.25</v>
      </c>
      <c r="H9" s="5">
        <f t="shared" si="1"/>
        <v>835.125</v>
      </c>
      <c r="I9" s="5">
        <f t="shared" si="5"/>
        <v>4.2317151871504377</v>
      </c>
      <c r="J9" s="5">
        <f t="shared" si="2"/>
        <v>0.42317151871504377</v>
      </c>
      <c r="K9" s="5">
        <f t="shared" si="3"/>
        <v>4.4911715187150438</v>
      </c>
      <c r="L9" s="8">
        <f t="shared" si="4"/>
        <v>4.4909999999999997</v>
      </c>
      <c r="M9" s="8">
        <f t="shared" si="4"/>
        <v>4.4909999999999997</v>
      </c>
      <c r="N9" s="9" t="s">
        <v>9</v>
      </c>
    </row>
    <row r="10" spans="1:14" x14ac:dyDescent="0.4">
      <c r="A10" s="11" t="s">
        <v>23</v>
      </c>
      <c r="B10" s="6">
        <v>195.5</v>
      </c>
      <c r="C10" s="6">
        <v>195.5</v>
      </c>
      <c r="D10" s="10">
        <v>197.34905660377359</v>
      </c>
      <c r="E10" s="6">
        <v>4.49</v>
      </c>
      <c r="F10" s="5">
        <f t="shared" si="0"/>
        <v>4.0410000000000004</v>
      </c>
      <c r="G10" s="6">
        <v>4.25</v>
      </c>
      <c r="H10" s="5">
        <f t="shared" si="1"/>
        <v>830.875</v>
      </c>
      <c r="I10" s="5">
        <f t="shared" si="5"/>
        <v>4.2101797409053967</v>
      </c>
      <c r="J10" s="5">
        <f t="shared" si="2"/>
        <v>0.4210179740905397</v>
      </c>
      <c r="K10" s="5">
        <f t="shared" si="3"/>
        <v>4.4620179740905401</v>
      </c>
      <c r="L10" s="8">
        <f t="shared" si="4"/>
        <v>4.4619999999999997</v>
      </c>
      <c r="M10" s="8">
        <f t="shared" si="4"/>
        <v>4.4619999999999997</v>
      </c>
      <c r="N10" s="9" t="s">
        <v>9</v>
      </c>
    </row>
    <row r="11" spans="1:14" x14ac:dyDescent="0.4">
      <c r="A11" s="11" t="s">
        <v>24</v>
      </c>
      <c r="B11" s="6">
        <v>205</v>
      </c>
      <c r="C11" s="6">
        <v>205</v>
      </c>
      <c r="D11" s="10">
        <v>197.34905660377359</v>
      </c>
      <c r="E11" s="6">
        <v>4.43</v>
      </c>
      <c r="F11" s="5">
        <f>E11*90%</f>
        <v>3.9869999999999997</v>
      </c>
      <c r="G11" s="6">
        <v>4.22</v>
      </c>
      <c r="H11" s="5">
        <f>G11*C11</f>
        <v>865.09999999999991</v>
      </c>
      <c r="I11" s="5">
        <f t="shared" si="5"/>
        <v>4.3836034227257512</v>
      </c>
      <c r="J11" s="5">
        <f>I11*10%</f>
        <v>0.43836034227257514</v>
      </c>
      <c r="K11" s="5">
        <f>F11+J11</f>
        <v>4.4253603422725751</v>
      </c>
      <c r="L11" s="8">
        <f>ROUND(K11,3)</f>
        <v>4.4249999999999998</v>
      </c>
      <c r="M11" s="8">
        <f>ROUND(L11,3)</f>
        <v>4.4249999999999998</v>
      </c>
      <c r="N11" s="9" t="s">
        <v>9</v>
      </c>
    </row>
    <row r="12" spans="1:14" x14ac:dyDescent="0.4">
      <c r="A12" s="11" t="s">
        <v>25</v>
      </c>
      <c r="B12" s="6">
        <v>200</v>
      </c>
      <c r="C12" s="6">
        <v>200</v>
      </c>
      <c r="D12" s="10">
        <v>197.34905660377359</v>
      </c>
      <c r="E12" s="6">
        <v>4.4400000000000004</v>
      </c>
      <c r="F12" s="5">
        <f>E12*90%</f>
        <v>3.9960000000000004</v>
      </c>
      <c r="G12" s="6">
        <v>4.21</v>
      </c>
      <c r="H12" s="5">
        <f>G12*C12</f>
        <v>842</v>
      </c>
      <c r="I12" s="5">
        <f t="shared" si="5"/>
        <v>4.2665519384291795</v>
      </c>
      <c r="J12" s="5">
        <f>I12*10%</f>
        <v>0.42665519384291795</v>
      </c>
      <c r="K12" s="5">
        <f>F12+J12</f>
        <v>4.4226551938429184</v>
      </c>
      <c r="L12" s="8">
        <f>ROUND(K12,3)</f>
        <v>4.423</v>
      </c>
      <c r="M12" s="8">
        <f>ROUND(L12,3)</f>
        <v>4.423</v>
      </c>
      <c r="N12" s="9" t="s">
        <v>9</v>
      </c>
    </row>
    <row r="13" spans="1:14" x14ac:dyDescent="0.4">
      <c r="A13" s="11" t="s">
        <v>26</v>
      </c>
      <c r="B13" s="6">
        <v>198</v>
      </c>
      <c r="C13" s="6">
        <v>198</v>
      </c>
      <c r="D13" s="10">
        <v>197.34905660377359</v>
      </c>
      <c r="E13" s="6">
        <v>4.4400000000000004</v>
      </c>
      <c r="F13" s="5">
        <f t="shared" si="0"/>
        <v>3.9960000000000004</v>
      </c>
      <c r="G13" s="6">
        <v>4.25</v>
      </c>
      <c r="H13" s="5">
        <f t="shared" si="1"/>
        <v>841.5</v>
      </c>
      <c r="I13" s="5">
        <f t="shared" si="5"/>
        <v>4.2640183565179974</v>
      </c>
      <c r="J13" s="5">
        <f t="shared" si="2"/>
        <v>0.42640183565179979</v>
      </c>
      <c r="K13" s="5">
        <f t="shared" si="3"/>
        <v>4.4224018356518</v>
      </c>
      <c r="L13" s="8">
        <f t="shared" si="4"/>
        <v>4.4219999999999997</v>
      </c>
      <c r="M13" s="8">
        <f t="shared" si="4"/>
        <v>4.4219999999999997</v>
      </c>
      <c r="N13" s="9" t="s">
        <v>9</v>
      </c>
    </row>
    <row r="14" spans="1:14" x14ac:dyDescent="0.4">
      <c r="A14" s="11" t="s">
        <v>27</v>
      </c>
      <c r="B14" s="6">
        <v>198</v>
      </c>
      <c r="C14" s="6">
        <v>198</v>
      </c>
      <c r="D14" s="10">
        <v>197.34905660377359</v>
      </c>
      <c r="E14" s="6">
        <v>4.4400000000000004</v>
      </c>
      <c r="F14" s="5">
        <f>E14*90%</f>
        <v>3.9960000000000004</v>
      </c>
      <c r="G14" s="6">
        <v>4.1900000000000004</v>
      </c>
      <c r="H14" s="5">
        <f>G14*C14</f>
        <v>829.62000000000012</v>
      </c>
      <c r="I14" s="5">
        <f t="shared" si="5"/>
        <v>4.2038204503083323</v>
      </c>
      <c r="J14" s="5">
        <f>I14*10%</f>
        <v>0.42038204503083326</v>
      </c>
      <c r="K14" s="5">
        <f>F14+J14</f>
        <v>4.4163820450308338</v>
      </c>
      <c r="L14" s="8">
        <f t="shared" ref="L14:M16" si="6">ROUND(K14,3)</f>
        <v>4.4160000000000004</v>
      </c>
      <c r="M14" s="8">
        <f t="shared" si="6"/>
        <v>4.4160000000000004</v>
      </c>
      <c r="N14" s="9" t="s">
        <v>9</v>
      </c>
    </row>
    <row r="15" spans="1:14" x14ac:dyDescent="0.4">
      <c r="A15" s="11" t="s">
        <v>28</v>
      </c>
      <c r="B15" s="6">
        <v>201</v>
      </c>
      <c r="C15" s="6">
        <v>201</v>
      </c>
      <c r="D15" s="10">
        <v>197.34905660377359</v>
      </c>
      <c r="E15" s="6">
        <v>4.4000000000000004</v>
      </c>
      <c r="F15" s="5">
        <f>E15*90%</f>
        <v>3.9600000000000004</v>
      </c>
      <c r="G15" s="6">
        <v>4.25</v>
      </c>
      <c r="H15" s="5">
        <f>G15*C15</f>
        <v>854.25</v>
      </c>
      <c r="I15" s="5">
        <f t="shared" si="5"/>
        <v>4.3286246952531187</v>
      </c>
      <c r="J15" s="5">
        <f>I15*10%</f>
        <v>0.43286246952531188</v>
      </c>
      <c r="K15" s="5">
        <f>F15+J15</f>
        <v>4.392862469525312</v>
      </c>
      <c r="L15" s="8">
        <f t="shared" si="6"/>
        <v>4.3929999999999998</v>
      </c>
      <c r="M15" s="8">
        <f t="shared" si="6"/>
        <v>4.3929999999999998</v>
      </c>
      <c r="N15" s="9" t="s">
        <v>9</v>
      </c>
    </row>
    <row r="16" spans="1:14" x14ac:dyDescent="0.4">
      <c r="A16" s="11" t="s">
        <v>29</v>
      </c>
      <c r="B16" s="6">
        <v>197</v>
      </c>
      <c r="C16" s="6">
        <v>197</v>
      </c>
      <c r="D16" s="10">
        <v>197.34905660377359</v>
      </c>
      <c r="E16" s="6">
        <v>4.41</v>
      </c>
      <c r="F16" s="5">
        <f>E16*90%</f>
        <v>3.9690000000000003</v>
      </c>
      <c r="G16" s="6">
        <v>4.16</v>
      </c>
      <c r="H16" s="5">
        <f>G16*C16</f>
        <v>819.52</v>
      </c>
      <c r="I16" s="5">
        <f t="shared" si="5"/>
        <v>4.152642095702471</v>
      </c>
      <c r="J16" s="5">
        <f>I16*10%</f>
        <v>0.41526420957024712</v>
      </c>
      <c r="K16" s="5">
        <f>F16+J16</f>
        <v>4.3842642095702473</v>
      </c>
      <c r="L16" s="8">
        <f t="shared" si="6"/>
        <v>4.3840000000000003</v>
      </c>
      <c r="M16" s="8">
        <f t="shared" si="6"/>
        <v>4.3840000000000003</v>
      </c>
      <c r="N16" s="9" t="s">
        <v>9</v>
      </c>
    </row>
    <row r="17" spans="1:14" x14ac:dyDescent="0.4">
      <c r="A17" s="11" t="s">
        <v>30</v>
      </c>
      <c r="B17" s="6">
        <v>197</v>
      </c>
      <c r="C17" s="6">
        <v>197</v>
      </c>
      <c r="D17" s="10">
        <v>197.34905660377359</v>
      </c>
      <c r="E17" s="6">
        <v>4.4000000000000004</v>
      </c>
      <c r="F17" s="5">
        <f t="shared" si="0"/>
        <v>3.9600000000000004</v>
      </c>
      <c r="G17" s="6">
        <v>4.21</v>
      </c>
      <c r="H17" s="5">
        <f t="shared" si="1"/>
        <v>829.37</v>
      </c>
      <c r="I17" s="5">
        <f t="shared" si="5"/>
        <v>4.2025536593527413</v>
      </c>
      <c r="J17" s="5">
        <f t="shared" si="2"/>
        <v>0.42025536593527413</v>
      </c>
      <c r="K17" s="5">
        <f t="shared" si="3"/>
        <v>4.380255365935275</v>
      </c>
      <c r="L17" s="8">
        <f t="shared" si="4"/>
        <v>4.38</v>
      </c>
      <c r="M17" s="8">
        <f t="shared" si="4"/>
        <v>4.38</v>
      </c>
      <c r="N17" s="9" t="s">
        <v>9</v>
      </c>
    </row>
    <row r="18" spans="1:14" x14ac:dyDescent="0.4">
      <c r="A18" s="11" t="s">
        <v>31</v>
      </c>
      <c r="B18" s="6">
        <v>206</v>
      </c>
      <c r="C18" s="6">
        <v>206</v>
      </c>
      <c r="D18" s="10">
        <v>197.34905660377359</v>
      </c>
      <c r="E18" s="6">
        <v>4.37</v>
      </c>
      <c r="F18" s="5">
        <f t="shared" si="0"/>
        <v>3.9330000000000003</v>
      </c>
      <c r="G18" s="6">
        <v>4.2300000000000004</v>
      </c>
      <c r="H18" s="5">
        <f t="shared" si="1"/>
        <v>871.38000000000011</v>
      </c>
      <c r="I18" s="5">
        <f t="shared" si="5"/>
        <v>4.415425211530188</v>
      </c>
      <c r="J18" s="5">
        <f t="shared" si="2"/>
        <v>0.44154252115301884</v>
      </c>
      <c r="K18" s="5">
        <f t="shared" si="3"/>
        <v>4.3745425211530193</v>
      </c>
      <c r="L18" s="8">
        <f t="shared" si="4"/>
        <v>4.375</v>
      </c>
      <c r="M18" s="8">
        <f t="shared" si="4"/>
        <v>4.375</v>
      </c>
      <c r="N18" s="9" t="s">
        <v>9</v>
      </c>
    </row>
    <row r="19" spans="1:14" x14ac:dyDescent="0.4">
      <c r="A19" s="11" t="s">
        <v>32</v>
      </c>
      <c r="B19" s="6">
        <v>196.5</v>
      </c>
      <c r="C19" s="6">
        <v>196.5</v>
      </c>
      <c r="D19" s="10">
        <v>197.34905660377359</v>
      </c>
      <c r="E19" s="6">
        <v>4.32</v>
      </c>
      <c r="F19" s="5">
        <f t="shared" si="0"/>
        <v>3.8880000000000003</v>
      </c>
      <c r="G19" s="6">
        <v>4.13</v>
      </c>
      <c r="H19" s="5">
        <f t="shared" si="1"/>
        <v>811.54499999999996</v>
      </c>
      <c r="I19" s="5">
        <f t="shared" si="5"/>
        <v>4.1122314642191302</v>
      </c>
      <c r="J19" s="5">
        <f t="shared" si="2"/>
        <v>0.41122314642191304</v>
      </c>
      <c r="K19" s="5">
        <f t="shared" si="3"/>
        <v>4.2992231464219133</v>
      </c>
      <c r="L19" s="8">
        <f t="shared" si="4"/>
        <v>4.2990000000000004</v>
      </c>
      <c r="M19" s="8">
        <f t="shared" si="4"/>
        <v>4.2990000000000004</v>
      </c>
      <c r="N19" s="9" t="s">
        <v>9</v>
      </c>
    </row>
    <row r="20" spans="1:14" x14ac:dyDescent="0.4">
      <c r="A20" s="11" t="s">
        <v>33</v>
      </c>
      <c r="B20" s="6">
        <v>198.5</v>
      </c>
      <c r="C20" s="6">
        <v>198.5</v>
      </c>
      <c r="D20" s="10">
        <v>197.34905660377359</v>
      </c>
      <c r="E20" s="6">
        <v>4.3</v>
      </c>
      <c r="F20" s="5">
        <f>E20*90%</f>
        <v>3.87</v>
      </c>
      <c r="G20" s="6">
        <v>4.18</v>
      </c>
      <c r="H20" s="5">
        <f>G20*C20</f>
        <v>829.7299999999999</v>
      </c>
      <c r="I20" s="5">
        <f t="shared" si="5"/>
        <v>4.2043778383287913</v>
      </c>
      <c r="J20" s="5">
        <f>I20*10%</f>
        <v>0.42043778383287916</v>
      </c>
      <c r="K20" s="5">
        <f>F20+J20</f>
        <v>4.2904377838328793</v>
      </c>
      <c r="L20" s="8">
        <f>ROUND(K20,3)</f>
        <v>4.29</v>
      </c>
      <c r="M20" s="8">
        <f>ROUND(L20,3)</f>
        <v>4.29</v>
      </c>
      <c r="N20" s="9" t="s">
        <v>9</v>
      </c>
    </row>
    <row r="21" spans="1:14" x14ac:dyDescent="0.4">
      <c r="A21" s="11" t="s">
        <v>34</v>
      </c>
      <c r="B21" s="6">
        <v>196.5</v>
      </c>
      <c r="C21" s="6">
        <v>196.5</v>
      </c>
      <c r="D21" s="10">
        <v>197.34905660377359</v>
      </c>
      <c r="E21" s="6">
        <v>4.29</v>
      </c>
      <c r="F21" s="5">
        <f t="shared" si="0"/>
        <v>3.8610000000000002</v>
      </c>
      <c r="G21" s="6">
        <v>4.12</v>
      </c>
      <c r="H21" s="5">
        <f t="shared" si="1"/>
        <v>809.58</v>
      </c>
      <c r="I21" s="5">
        <f t="shared" si="5"/>
        <v>4.1022744873081889</v>
      </c>
      <c r="J21" s="5">
        <f t="shared" si="2"/>
        <v>0.4102274487308189</v>
      </c>
      <c r="K21" s="5">
        <f t="shared" si="3"/>
        <v>4.2712274487308193</v>
      </c>
      <c r="L21" s="8">
        <f t="shared" si="4"/>
        <v>4.2709999999999999</v>
      </c>
      <c r="M21" s="8">
        <f t="shared" si="4"/>
        <v>4.2709999999999999</v>
      </c>
      <c r="N21" s="9" t="s">
        <v>9</v>
      </c>
    </row>
    <row r="22" spans="1:14" x14ac:dyDescent="0.4">
      <c r="A22" s="11" t="s">
        <v>35</v>
      </c>
      <c r="B22" s="6">
        <v>198</v>
      </c>
      <c r="C22" s="6">
        <v>198</v>
      </c>
      <c r="D22" s="10">
        <v>197.34905660377359</v>
      </c>
      <c r="E22" s="6">
        <v>4.2699999999999996</v>
      </c>
      <c r="F22" s="5">
        <f>E22*90%</f>
        <v>3.8429999999999995</v>
      </c>
      <c r="G22" s="6">
        <v>4.09</v>
      </c>
      <c r="H22" s="5">
        <f>G22*C22</f>
        <v>809.81999999999994</v>
      </c>
      <c r="I22" s="5">
        <f t="shared" si="5"/>
        <v>4.103490606625555</v>
      </c>
      <c r="J22" s="5">
        <f>I22*10%</f>
        <v>0.4103490606625555</v>
      </c>
      <c r="K22" s="5">
        <f>F22+J22</f>
        <v>4.253349060662555</v>
      </c>
      <c r="L22" s="8">
        <f>ROUND(K22,3)</f>
        <v>4.2530000000000001</v>
      </c>
      <c r="M22" s="8">
        <f>ROUND(L22,3)</f>
        <v>4.2530000000000001</v>
      </c>
      <c r="N22" s="9" t="s">
        <v>9</v>
      </c>
    </row>
    <row r="23" spans="1:14" x14ac:dyDescent="0.4">
      <c r="A23" s="11" t="s">
        <v>36</v>
      </c>
      <c r="B23" s="6">
        <v>195</v>
      </c>
      <c r="C23" s="6">
        <v>195</v>
      </c>
      <c r="D23" s="10">
        <v>197.34905660377359</v>
      </c>
      <c r="E23" s="6">
        <v>4.2699999999999996</v>
      </c>
      <c r="F23" s="5">
        <f t="shared" si="0"/>
        <v>3.8429999999999995</v>
      </c>
      <c r="G23" s="6">
        <v>4.1399999999999997</v>
      </c>
      <c r="H23" s="5">
        <f t="shared" si="1"/>
        <v>807.3</v>
      </c>
      <c r="I23" s="5">
        <f t="shared" si="5"/>
        <v>4.0907213537932021</v>
      </c>
      <c r="J23" s="5">
        <f t="shared" si="2"/>
        <v>0.40907213537932025</v>
      </c>
      <c r="K23" s="5">
        <f t="shared" si="3"/>
        <v>4.2520721353793194</v>
      </c>
      <c r="L23" s="8">
        <f t="shared" ref="L23:M23" si="7">ROUND(K23,3)</f>
        <v>4.2519999999999998</v>
      </c>
      <c r="M23" s="8">
        <f t="shared" si="7"/>
        <v>4.2519999999999998</v>
      </c>
      <c r="N23" s="9" t="s">
        <v>9</v>
      </c>
    </row>
    <row r="24" spans="1:14" x14ac:dyDescent="0.4">
      <c r="A24" s="11" t="s">
        <v>37</v>
      </c>
      <c r="B24" s="6">
        <v>206</v>
      </c>
      <c r="C24" s="6">
        <v>204.5</v>
      </c>
      <c r="D24" s="10">
        <v>197.34905660377359</v>
      </c>
      <c r="E24" s="6">
        <v>4.1900000000000004</v>
      </c>
      <c r="F24" s="5">
        <f>E24*90%</f>
        <v>3.7710000000000004</v>
      </c>
      <c r="G24" s="6">
        <v>3.98</v>
      </c>
      <c r="H24" s="5">
        <f>G24*C24</f>
        <v>813.91</v>
      </c>
      <c r="I24" s="5">
        <f t="shared" si="5"/>
        <v>4.1242153066590177</v>
      </c>
      <c r="J24" s="5">
        <f>I24*10%</f>
        <v>0.41242153066590181</v>
      </c>
      <c r="K24" s="5">
        <f>F24+J24</f>
        <v>4.1834215306659024</v>
      </c>
      <c r="L24" s="8">
        <f>ROUND(K24,3)</f>
        <v>4.1829999999999998</v>
      </c>
      <c r="M24" s="8">
        <f>ROUND(L24,3)</f>
        <v>4.1829999999999998</v>
      </c>
      <c r="N24" s="9" t="s">
        <v>9</v>
      </c>
    </row>
    <row r="25" spans="1:14" x14ac:dyDescent="0.4">
      <c r="A25" s="11" t="s">
        <v>38</v>
      </c>
      <c r="B25" s="6">
        <v>198.5</v>
      </c>
      <c r="C25" s="6">
        <v>198.5</v>
      </c>
      <c r="D25" s="10">
        <v>197.34905660377359</v>
      </c>
      <c r="E25" s="6">
        <v>4.17</v>
      </c>
      <c r="F25" s="5">
        <f>E25*90%</f>
        <v>3.7530000000000001</v>
      </c>
      <c r="G25" s="6">
        <v>4.03</v>
      </c>
      <c r="H25" s="5">
        <f>G25*C25</f>
        <v>799.95500000000004</v>
      </c>
      <c r="I25" s="5">
        <f t="shared" si="5"/>
        <v>4.0535030355179504</v>
      </c>
      <c r="J25" s="5">
        <f>I25*10%</f>
        <v>0.40535030355179508</v>
      </c>
      <c r="K25" s="5">
        <f>F25+J25</f>
        <v>4.1583503035517948</v>
      </c>
      <c r="L25" s="8">
        <f t="shared" ref="L25:M25" si="8">ROUND(K25,3)</f>
        <v>4.1580000000000004</v>
      </c>
      <c r="M25" s="8">
        <f t="shared" si="8"/>
        <v>4.1580000000000004</v>
      </c>
      <c r="N25" s="9" t="s">
        <v>9</v>
      </c>
    </row>
    <row r="26" spans="1:14" x14ac:dyDescent="0.4">
      <c r="A26" s="11" t="s">
        <v>39</v>
      </c>
      <c r="B26" s="6">
        <v>197.5</v>
      </c>
      <c r="C26" s="6">
        <v>197.5</v>
      </c>
      <c r="D26" s="10">
        <v>197.34905660377359</v>
      </c>
      <c r="E26" s="6">
        <v>3.97</v>
      </c>
      <c r="F26" s="5">
        <f t="shared" ref="F26:F29" si="9">E26*90%</f>
        <v>3.5730000000000004</v>
      </c>
      <c r="G26" s="6">
        <v>3.89</v>
      </c>
      <c r="H26" s="5">
        <f t="shared" si="1"/>
        <v>768.27499999999998</v>
      </c>
      <c r="I26" s="5">
        <f t="shared" si="5"/>
        <v>3.8929752856255075</v>
      </c>
      <c r="J26" s="5">
        <f t="shared" ref="J26:J29" si="10">I26*10%</f>
        <v>0.38929752856255079</v>
      </c>
      <c r="K26" s="5">
        <f t="shared" ref="K26:K29" si="11">F26+J26</f>
        <v>3.962297528562551</v>
      </c>
      <c r="L26" s="8">
        <f t="shared" ref="L26:M29" si="12">ROUND(K26,3)</f>
        <v>3.9620000000000002</v>
      </c>
      <c r="M26" s="8">
        <f t="shared" si="12"/>
        <v>3.9620000000000002</v>
      </c>
      <c r="N26" s="9" t="s">
        <v>9</v>
      </c>
    </row>
    <row r="27" spans="1:14" x14ac:dyDescent="0.4">
      <c r="A27" s="11" t="s">
        <v>40</v>
      </c>
      <c r="B27" s="6">
        <v>201.5</v>
      </c>
      <c r="C27" s="6">
        <v>201.5</v>
      </c>
      <c r="D27" s="10">
        <v>197.34905660377359</v>
      </c>
      <c r="E27" s="6">
        <v>3.96</v>
      </c>
      <c r="F27" s="5">
        <f t="shared" si="9"/>
        <v>3.5640000000000001</v>
      </c>
      <c r="G27" s="6">
        <v>3.86</v>
      </c>
      <c r="H27" s="5">
        <f t="shared" si="1"/>
        <v>777.79</v>
      </c>
      <c r="I27" s="5">
        <f t="shared" si="5"/>
        <v>3.9411893493952861</v>
      </c>
      <c r="J27" s="5">
        <f t="shared" si="10"/>
        <v>0.39411893493952865</v>
      </c>
      <c r="K27" s="5">
        <f t="shared" si="11"/>
        <v>3.9581189349395287</v>
      </c>
      <c r="L27" s="8">
        <f t="shared" si="12"/>
        <v>3.9580000000000002</v>
      </c>
      <c r="M27" s="8">
        <f t="shared" si="12"/>
        <v>3.9580000000000002</v>
      </c>
      <c r="N27" s="9" t="s">
        <v>9</v>
      </c>
    </row>
    <row r="28" spans="1:14" x14ac:dyDescent="0.4">
      <c r="A28" s="11" t="s">
        <v>41</v>
      </c>
      <c r="B28" s="6">
        <v>196.5</v>
      </c>
      <c r="C28" s="6">
        <v>196.5</v>
      </c>
      <c r="D28" s="10">
        <v>197.34905660377359</v>
      </c>
      <c r="E28" s="6">
        <v>3.95</v>
      </c>
      <c r="F28" s="5">
        <f t="shared" si="9"/>
        <v>3.5550000000000002</v>
      </c>
      <c r="G28" s="6">
        <v>3.77</v>
      </c>
      <c r="H28" s="5">
        <f t="shared" si="1"/>
        <v>740.80499999999995</v>
      </c>
      <c r="I28" s="5">
        <f t="shared" si="5"/>
        <v>3.7537802954252113</v>
      </c>
      <c r="J28" s="5">
        <f t="shared" si="10"/>
        <v>0.37537802954252114</v>
      </c>
      <c r="K28" s="5">
        <f t="shared" si="11"/>
        <v>3.9303780295425215</v>
      </c>
      <c r="L28" s="8">
        <f t="shared" si="12"/>
        <v>3.93</v>
      </c>
      <c r="M28" s="8">
        <f t="shared" si="12"/>
        <v>3.93</v>
      </c>
      <c r="N28" s="9" t="s">
        <v>9</v>
      </c>
    </row>
    <row r="29" spans="1:14" x14ac:dyDescent="0.4">
      <c r="A29" s="11" t="s">
        <v>42</v>
      </c>
      <c r="B29" s="6">
        <v>197</v>
      </c>
      <c r="C29" s="6">
        <v>197</v>
      </c>
      <c r="D29" s="10">
        <v>197.34905660377359</v>
      </c>
      <c r="E29" s="6">
        <v>3.9</v>
      </c>
      <c r="F29" s="5">
        <f t="shared" si="9"/>
        <v>3.51</v>
      </c>
      <c r="G29" s="6">
        <v>3.8</v>
      </c>
      <c r="H29" s="5">
        <f t="shared" si="1"/>
        <v>748.59999999999991</v>
      </c>
      <c r="I29" s="5">
        <f t="shared" si="5"/>
        <v>3.7932788374205262</v>
      </c>
      <c r="J29" s="5">
        <f t="shared" si="10"/>
        <v>0.37932788374205262</v>
      </c>
      <c r="K29" s="5">
        <f t="shared" si="11"/>
        <v>3.8893278837420526</v>
      </c>
      <c r="L29" s="8">
        <f t="shared" si="12"/>
        <v>3.8889999999999998</v>
      </c>
      <c r="M29" s="8">
        <f t="shared" si="12"/>
        <v>3.8889999999999998</v>
      </c>
      <c r="N29" s="9" t="s">
        <v>9</v>
      </c>
    </row>
  </sheetData>
  <sortState xmlns:xlrd2="http://schemas.microsoft.com/office/spreadsheetml/2017/richdata2" ref="A2:Q41">
    <sortCondition descending="1" ref="E1"/>
  </sortState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吉yu</dc:creator>
  <cp:lastModifiedBy>Lucy huang</cp:lastModifiedBy>
  <cp:lastPrinted>2024-09-09T07:58:04Z</cp:lastPrinted>
  <dcterms:created xsi:type="dcterms:W3CDTF">2022-09-14T05:42:00Z</dcterms:created>
  <dcterms:modified xsi:type="dcterms:W3CDTF">2025-09-06T09:30:17Z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1118B7366012436596A6DD8CA7453144_12</vt:lpwstr>
  </property>
  <property fmtid="{D5CDD505-2E9C-101B-9397-08002B2CF9AE}" pid="3" name="KSOProductBuildVer">
    <vt:lpwstr>2052-12.1.0.17827</vt:lpwstr>
  </property>
</Properties>
</file>