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 3推荐免试研究生\2026年推免（9.5晚）\2025推免成绩\第二轮学业评价成绩公示（信息完整版）\第二轮学业综合成绩公示\2021级五年制各专业申请推免且符合初审资格学生学业成绩公示（上网版）\"/>
    </mc:Choice>
  </mc:AlternateContent>
  <bookViews>
    <workbookView xWindow="-105" yWindow="-105" windowWidth="19395" windowHeight="11475"/>
  </bookViews>
  <sheets>
    <sheet name="Sheet1" sheetId="1" r:id="rId1"/>
  </sheets>
  <definedNames>
    <definedName name="_xlnm._FilterDatabase" localSheetId="0" hidden="1">Sheet1!$A$1:$N$15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10" i="1"/>
  <c r="H9" i="1"/>
  <c r="H11" i="1"/>
  <c r="H12" i="1"/>
  <c r="H14" i="1"/>
  <c r="H15" i="1"/>
  <c r="H13" i="1"/>
  <c r="H16" i="1"/>
  <c r="H17" i="1"/>
  <c r="H18" i="1"/>
  <c r="H19" i="1"/>
  <c r="H20" i="1"/>
  <c r="F3" i="1"/>
  <c r="F4" i="1"/>
  <c r="F5" i="1"/>
  <c r="F6" i="1"/>
  <c r="F7" i="1"/>
  <c r="F8" i="1"/>
  <c r="F10" i="1"/>
  <c r="F9" i="1"/>
  <c r="F11" i="1"/>
  <c r="F12" i="1"/>
  <c r="F14" i="1"/>
  <c r="F15" i="1"/>
  <c r="F13" i="1"/>
  <c r="F16" i="1"/>
  <c r="F17" i="1"/>
  <c r="F18" i="1"/>
  <c r="F19" i="1"/>
  <c r="F20" i="1"/>
  <c r="I12" i="1" l="1"/>
  <c r="J12" i="1" s="1"/>
  <c r="I11" i="1"/>
  <c r="J11" i="1" s="1"/>
  <c r="K11" i="1" s="1"/>
  <c r="L11" i="1" s="1"/>
  <c r="M11" i="1" s="1"/>
  <c r="I15" i="1"/>
  <c r="J15" i="1" s="1"/>
  <c r="K15" i="1" s="1"/>
  <c r="L15" i="1" s="1"/>
  <c r="M15" i="1" s="1"/>
  <c r="I9" i="1"/>
  <c r="J9" i="1" s="1"/>
  <c r="K9" i="1" s="1"/>
  <c r="L9" i="1" s="1"/>
  <c r="M9" i="1" s="1"/>
  <c r="I14" i="1"/>
  <c r="J14" i="1" s="1"/>
  <c r="K14" i="1" s="1"/>
  <c r="L14" i="1" s="1"/>
  <c r="M14" i="1" s="1"/>
  <c r="I20" i="1"/>
  <c r="J20" i="1" s="1"/>
  <c r="K20" i="1" s="1"/>
  <c r="L20" i="1" s="1"/>
  <c r="M20" i="1" s="1"/>
  <c r="I10" i="1"/>
  <c r="J10" i="1" s="1"/>
  <c r="K10" i="1" s="1"/>
  <c r="L10" i="1" s="1"/>
  <c r="M10" i="1" s="1"/>
  <c r="I8" i="1"/>
  <c r="J8" i="1" s="1"/>
  <c r="K8" i="1" s="1"/>
  <c r="L8" i="1" s="1"/>
  <c r="M8" i="1" s="1"/>
  <c r="I19" i="1"/>
  <c r="J19" i="1" s="1"/>
  <c r="K19" i="1" s="1"/>
  <c r="L19" i="1" s="1"/>
  <c r="M19" i="1" s="1"/>
  <c r="I7" i="1"/>
  <c r="J7" i="1" s="1"/>
  <c r="K7" i="1" s="1"/>
  <c r="L7" i="1" s="1"/>
  <c r="M7" i="1" s="1"/>
  <c r="I18" i="1"/>
  <c r="J18" i="1" s="1"/>
  <c r="K18" i="1" s="1"/>
  <c r="L18" i="1" s="1"/>
  <c r="M18" i="1" s="1"/>
  <c r="I6" i="1"/>
  <c r="J6" i="1" s="1"/>
  <c r="K6" i="1" s="1"/>
  <c r="L6" i="1" s="1"/>
  <c r="M6" i="1" s="1"/>
  <c r="I17" i="1"/>
  <c r="J17" i="1" s="1"/>
  <c r="K17" i="1" s="1"/>
  <c r="L17" i="1" s="1"/>
  <c r="M17" i="1" s="1"/>
  <c r="I5" i="1"/>
  <c r="J5" i="1" s="1"/>
  <c r="K5" i="1" s="1"/>
  <c r="L5" i="1" s="1"/>
  <c r="M5" i="1" s="1"/>
  <c r="I16" i="1"/>
  <c r="J16" i="1" s="1"/>
  <c r="K16" i="1" s="1"/>
  <c r="L16" i="1" s="1"/>
  <c r="M16" i="1" s="1"/>
  <c r="I4" i="1"/>
  <c r="J4" i="1" s="1"/>
  <c r="K4" i="1" s="1"/>
  <c r="L4" i="1" s="1"/>
  <c r="M4" i="1" s="1"/>
  <c r="I13" i="1"/>
  <c r="J13" i="1" s="1"/>
  <c r="K13" i="1" s="1"/>
  <c r="L13" i="1" s="1"/>
  <c r="M13" i="1" s="1"/>
  <c r="I3" i="1"/>
  <c r="J3" i="1" s="1"/>
  <c r="K3" i="1" s="1"/>
  <c r="L3" i="1" s="1"/>
  <c r="M3" i="1" s="1"/>
  <c r="K12" i="1"/>
  <c r="L12" i="1" s="1"/>
  <c r="M12" i="1" s="1"/>
  <c r="H2" i="1"/>
  <c r="I2" i="1" s="1"/>
  <c r="F2" i="1"/>
  <c r="J2" i="1" l="1"/>
  <c r="K2" i="1" s="1"/>
  <c r="L2" i="1" s="1"/>
  <c r="M2" i="1" s="1"/>
</calcChain>
</file>

<file path=xl/sharedStrings.xml><?xml version="1.0" encoding="utf-8"?>
<sst xmlns="http://schemas.openxmlformats.org/spreadsheetml/2006/main" count="52" uniqueCount="34">
  <si>
    <t>所有课程累计平均绩点</t>
  </si>
  <si>
    <t>专业名称</t>
  </si>
  <si>
    <t>所有课程累计平均绩点×累计有效学分</t>
    <phoneticPr fontId="2" type="noConversion"/>
  </si>
  <si>
    <t>（所有课程累计平均绩点×累计有效学分）/平均累计有效学分</t>
    <phoneticPr fontId="2" type="noConversion"/>
  </si>
  <si>
    <t>（所有课程累计平均绩点×累计有效学分）/平均累计有效学分*10%</t>
    <phoneticPr fontId="2" type="noConversion"/>
  </si>
  <si>
    <t>学业成绩（取小数点后三位）</t>
    <phoneticPr fontId="2" type="noConversion"/>
  </si>
  <si>
    <t>学业成绩</t>
    <phoneticPr fontId="2" type="noConversion"/>
  </si>
  <si>
    <t>▼主修专业课程累计平均绩点（含权重）</t>
    <phoneticPr fontId="2" type="noConversion"/>
  </si>
  <si>
    <t>学业成绩=主修专业课程累计平均绩点（含权重）×90%+（所有课程累计平均绩点×累计有效学分）/平均累计有效学分*10%</t>
    <phoneticPr fontId="2" type="noConversion"/>
  </si>
  <si>
    <t>口腔医学</t>
    <phoneticPr fontId="2" type="noConversion"/>
  </si>
  <si>
    <t>主修专业课程累计平均绩点(含权重）*90%</t>
    <phoneticPr fontId="2" type="noConversion"/>
  </si>
  <si>
    <t>累计获得学分</t>
    <phoneticPr fontId="2" type="noConversion"/>
  </si>
  <si>
    <t>累计有效学分</t>
    <phoneticPr fontId="2" type="noConversion"/>
  </si>
  <si>
    <t>平均累计有效学分（全年级同专业同学）</t>
    <phoneticPr fontId="2" type="noConversion"/>
  </si>
  <si>
    <t>******2701</t>
  </si>
  <si>
    <t>******2687</t>
  </si>
  <si>
    <t>******1347</t>
  </si>
  <si>
    <t>******5546</t>
  </si>
  <si>
    <t>******2754</t>
  </si>
  <si>
    <t>******6302</t>
  </si>
  <si>
    <t>******2702</t>
  </si>
  <si>
    <t>******2579</t>
  </si>
  <si>
    <t>******1247</t>
  </si>
  <si>
    <t>******1944</t>
  </si>
  <si>
    <t>******2769</t>
  </si>
  <si>
    <t>******6134</t>
  </si>
  <si>
    <t>******1989</t>
  </si>
  <si>
    <t>******2661</t>
  </si>
  <si>
    <t>******3947</t>
  </si>
  <si>
    <t>******5770</t>
  </si>
  <si>
    <t>******2760</t>
  </si>
  <si>
    <t>******2793</t>
  </si>
  <si>
    <t>******6193</t>
  </si>
  <si>
    <t>学号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</si>
</sst>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0" fillId="0" borderId="2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/>
    <xf numFmtId="0" fontId="0" fillId="3" borderId="2" xfId="0" applyFill="1" applyBorder="1" applyAlignment="1"/>
    <xf numFmtId="0" fontId="0" fillId="4" borderId="2" xfId="0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R11" sqref="R11"/>
    </sheetView>
  </sheetViews>
  <sheetFormatPr defaultColWidth="10.625" defaultRowHeight="14.25" x14ac:dyDescent="0.2"/>
  <cols>
    <col min="1" max="3" width="10.625" style="1"/>
    <col min="4" max="4" width="12.875" style="1" customWidth="1"/>
    <col min="5" max="11" width="10.625" style="1"/>
    <col min="12" max="13" width="10.625" style="9"/>
    <col min="14" max="14" width="10.625" style="1"/>
  </cols>
  <sheetData>
    <row r="1" spans="1:14" s="2" customFormat="1" ht="127.5" x14ac:dyDescent="0.2">
      <c r="A1" s="5" t="s">
        <v>33</v>
      </c>
      <c r="B1" s="6" t="s">
        <v>11</v>
      </c>
      <c r="C1" s="6" t="s">
        <v>12</v>
      </c>
      <c r="D1" s="6" t="s">
        <v>13</v>
      </c>
      <c r="E1" s="6" t="s">
        <v>7</v>
      </c>
      <c r="F1" s="6" t="s">
        <v>10</v>
      </c>
      <c r="G1" s="6" t="s">
        <v>0</v>
      </c>
      <c r="H1" s="6" t="s">
        <v>2</v>
      </c>
      <c r="I1" s="6" t="s">
        <v>3</v>
      </c>
      <c r="J1" s="6" t="s">
        <v>4</v>
      </c>
      <c r="K1" s="6" t="s">
        <v>8</v>
      </c>
      <c r="L1" s="7" t="s">
        <v>5</v>
      </c>
      <c r="M1" s="7" t="s">
        <v>6</v>
      </c>
      <c r="N1" s="6" t="s">
        <v>1</v>
      </c>
    </row>
    <row r="2" spans="1:14" x14ac:dyDescent="0.2">
      <c r="A2" s="15" t="s">
        <v>14</v>
      </c>
      <c r="B2" s="11">
        <v>196.5</v>
      </c>
      <c r="C2" s="11">
        <v>196.5</v>
      </c>
      <c r="D2" s="10">
        <v>194.13414634146341</v>
      </c>
      <c r="E2" s="11">
        <v>4.63</v>
      </c>
      <c r="F2" s="12">
        <f t="shared" ref="F2:F20" si="0">E2*90%</f>
        <v>4.1669999999999998</v>
      </c>
      <c r="G2" s="14">
        <v>4.47</v>
      </c>
      <c r="H2" s="4">
        <f t="shared" ref="H2:H20" si="1">G2*C2</f>
        <v>878.3549999999999</v>
      </c>
      <c r="I2" s="13">
        <f t="shared" ref="I2:I20" si="2">H2/D2</f>
        <v>4.5244745272944273</v>
      </c>
      <c r="J2" s="4">
        <f t="shared" ref="J2:J20" si="3">I2*10%</f>
        <v>0.45244745272944276</v>
      </c>
      <c r="K2" s="4">
        <f t="shared" ref="K2:K20" si="4">F2+J2</f>
        <v>4.6194474527294425</v>
      </c>
      <c r="L2" s="8">
        <f t="shared" ref="L2:M17" si="5">ROUND(K2,3)</f>
        <v>4.6189999999999998</v>
      </c>
      <c r="M2" s="8">
        <f t="shared" si="5"/>
        <v>4.6189999999999998</v>
      </c>
      <c r="N2" s="3" t="s">
        <v>9</v>
      </c>
    </row>
    <row r="3" spans="1:14" x14ac:dyDescent="0.2">
      <c r="A3" s="15" t="s">
        <v>15</v>
      </c>
      <c r="B3" s="11">
        <v>197</v>
      </c>
      <c r="C3" s="11">
        <v>197</v>
      </c>
      <c r="D3" s="10">
        <v>194.13414634146341</v>
      </c>
      <c r="E3" s="11">
        <v>4.62</v>
      </c>
      <c r="F3" s="12">
        <f t="shared" si="0"/>
        <v>4.1580000000000004</v>
      </c>
      <c r="G3" s="14">
        <v>4.45</v>
      </c>
      <c r="H3" s="4">
        <f t="shared" si="1"/>
        <v>876.65000000000009</v>
      </c>
      <c r="I3" s="13">
        <f t="shared" si="2"/>
        <v>4.5156919404485212</v>
      </c>
      <c r="J3" s="4">
        <f t="shared" si="3"/>
        <v>0.45156919404485213</v>
      </c>
      <c r="K3" s="4">
        <f t="shared" si="4"/>
        <v>4.6095691940448527</v>
      </c>
      <c r="L3" s="8">
        <f t="shared" si="5"/>
        <v>4.6100000000000003</v>
      </c>
      <c r="M3" s="8">
        <f t="shared" si="5"/>
        <v>4.6100000000000003</v>
      </c>
      <c r="N3" s="3" t="s">
        <v>9</v>
      </c>
    </row>
    <row r="4" spans="1:14" x14ac:dyDescent="0.2">
      <c r="A4" s="15" t="s">
        <v>16</v>
      </c>
      <c r="B4" s="11">
        <v>201</v>
      </c>
      <c r="C4" s="11">
        <v>201</v>
      </c>
      <c r="D4" s="10">
        <v>194.13414634146341</v>
      </c>
      <c r="E4" s="11">
        <v>4.57</v>
      </c>
      <c r="F4" s="12">
        <f t="shared" si="0"/>
        <v>4.1130000000000004</v>
      </c>
      <c r="G4" s="14">
        <v>4.45</v>
      </c>
      <c r="H4" s="4">
        <f t="shared" si="1"/>
        <v>894.45</v>
      </c>
      <c r="I4" s="13">
        <f t="shared" si="2"/>
        <v>4.6073811169043282</v>
      </c>
      <c r="J4" s="4">
        <f t="shared" si="3"/>
        <v>0.46073811169043283</v>
      </c>
      <c r="K4" s="4">
        <f t="shared" si="4"/>
        <v>4.5737381116904334</v>
      </c>
      <c r="L4" s="8">
        <f t="shared" si="5"/>
        <v>4.5739999999999998</v>
      </c>
      <c r="M4" s="8">
        <f t="shared" si="5"/>
        <v>4.5739999999999998</v>
      </c>
      <c r="N4" s="3" t="s">
        <v>9</v>
      </c>
    </row>
    <row r="5" spans="1:14" x14ac:dyDescent="0.2">
      <c r="A5" s="15" t="s">
        <v>17</v>
      </c>
      <c r="B5" s="11">
        <v>192.5</v>
      </c>
      <c r="C5" s="11">
        <v>192.5</v>
      </c>
      <c r="D5" s="10">
        <v>194.13414634146341</v>
      </c>
      <c r="E5" s="11">
        <v>4.5599999999999996</v>
      </c>
      <c r="F5" s="12">
        <f t="shared" si="0"/>
        <v>4.1040000000000001</v>
      </c>
      <c r="G5" s="14">
        <v>4.3600000000000003</v>
      </c>
      <c r="H5" s="4">
        <f t="shared" si="1"/>
        <v>839.30000000000007</v>
      </c>
      <c r="I5" s="13">
        <f t="shared" si="2"/>
        <v>4.3232992022111949</v>
      </c>
      <c r="J5" s="4">
        <f t="shared" si="3"/>
        <v>0.43232992022111949</v>
      </c>
      <c r="K5" s="4">
        <f t="shared" si="4"/>
        <v>4.5363299202211191</v>
      </c>
      <c r="L5" s="8">
        <f t="shared" si="5"/>
        <v>4.5359999999999996</v>
      </c>
      <c r="M5" s="8">
        <f t="shared" si="5"/>
        <v>4.5359999999999996</v>
      </c>
      <c r="N5" s="3" t="s">
        <v>9</v>
      </c>
    </row>
    <row r="6" spans="1:14" x14ac:dyDescent="0.2">
      <c r="A6" s="15" t="s">
        <v>18</v>
      </c>
      <c r="B6" s="11">
        <v>202</v>
      </c>
      <c r="C6" s="11">
        <v>202</v>
      </c>
      <c r="D6" s="10">
        <v>194.13414634146341</v>
      </c>
      <c r="E6" s="11">
        <v>4.4800000000000004</v>
      </c>
      <c r="F6" s="12">
        <f t="shared" si="0"/>
        <v>4.0320000000000009</v>
      </c>
      <c r="G6" s="14">
        <v>4.32</v>
      </c>
      <c r="H6" s="4">
        <f t="shared" si="1"/>
        <v>872.6400000000001</v>
      </c>
      <c r="I6" s="13">
        <f t="shared" si="2"/>
        <v>4.4950361203593197</v>
      </c>
      <c r="J6" s="4">
        <f t="shared" si="3"/>
        <v>0.44950361203593198</v>
      </c>
      <c r="K6" s="4">
        <f t="shared" si="4"/>
        <v>4.4815036120359331</v>
      </c>
      <c r="L6" s="8">
        <f t="shared" si="5"/>
        <v>4.4820000000000002</v>
      </c>
      <c r="M6" s="8">
        <f t="shared" si="5"/>
        <v>4.4820000000000002</v>
      </c>
      <c r="N6" s="3" t="s">
        <v>9</v>
      </c>
    </row>
    <row r="7" spans="1:14" x14ac:dyDescent="0.2">
      <c r="A7" s="15" t="s">
        <v>19</v>
      </c>
      <c r="B7" s="11">
        <v>200.5</v>
      </c>
      <c r="C7" s="11">
        <v>200.5</v>
      </c>
      <c r="D7" s="10">
        <v>194.13414634146341</v>
      </c>
      <c r="E7" s="11">
        <v>4.4800000000000004</v>
      </c>
      <c r="F7" s="12">
        <f t="shared" si="0"/>
        <v>4.0320000000000009</v>
      </c>
      <c r="G7" s="14">
        <v>4.32</v>
      </c>
      <c r="H7" s="4">
        <f t="shared" si="1"/>
        <v>866.16000000000008</v>
      </c>
      <c r="I7" s="13">
        <f t="shared" si="2"/>
        <v>4.4616571392675421</v>
      </c>
      <c r="J7" s="4">
        <f t="shared" si="3"/>
        <v>0.44616571392675425</v>
      </c>
      <c r="K7" s="4">
        <f t="shared" si="4"/>
        <v>4.4781657139267548</v>
      </c>
      <c r="L7" s="8">
        <f t="shared" si="5"/>
        <v>4.4779999999999998</v>
      </c>
      <c r="M7" s="8">
        <f t="shared" si="5"/>
        <v>4.4779999999999998</v>
      </c>
      <c r="N7" s="3" t="s">
        <v>9</v>
      </c>
    </row>
    <row r="8" spans="1:14" x14ac:dyDescent="0.2">
      <c r="A8" s="15" t="s">
        <v>20</v>
      </c>
      <c r="B8" s="11">
        <v>201</v>
      </c>
      <c r="C8" s="11">
        <v>201</v>
      </c>
      <c r="D8" s="10">
        <v>194.13414634146341</v>
      </c>
      <c r="E8" s="11">
        <v>4.47</v>
      </c>
      <c r="F8" s="12">
        <f t="shared" si="0"/>
        <v>4.0229999999999997</v>
      </c>
      <c r="G8" s="14">
        <v>4.3</v>
      </c>
      <c r="H8" s="4">
        <f t="shared" si="1"/>
        <v>864.3</v>
      </c>
      <c r="I8" s="13">
        <f t="shared" si="2"/>
        <v>4.4520761354356431</v>
      </c>
      <c r="J8" s="4">
        <f t="shared" si="3"/>
        <v>0.44520761354356431</v>
      </c>
      <c r="K8" s="4">
        <f t="shared" si="4"/>
        <v>4.468207613543564</v>
      </c>
      <c r="L8" s="8">
        <f t="shared" si="5"/>
        <v>4.468</v>
      </c>
      <c r="M8" s="8">
        <f t="shared" si="5"/>
        <v>4.468</v>
      </c>
      <c r="N8" s="3" t="s">
        <v>9</v>
      </c>
    </row>
    <row r="9" spans="1:14" x14ac:dyDescent="0.2">
      <c r="A9" s="15" t="s">
        <v>21</v>
      </c>
      <c r="B9" s="11">
        <v>199</v>
      </c>
      <c r="C9" s="11">
        <v>199</v>
      </c>
      <c r="D9" s="10">
        <v>194.13414634146341</v>
      </c>
      <c r="E9" s="11">
        <v>4.42</v>
      </c>
      <c r="F9" s="12">
        <f>E9*90%</f>
        <v>3.9780000000000002</v>
      </c>
      <c r="G9" s="14">
        <v>4.2699999999999996</v>
      </c>
      <c r="H9" s="4">
        <f>G9*C9</f>
        <v>849.7299999999999</v>
      </c>
      <c r="I9" s="13">
        <f>H9/D9</f>
        <v>4.3770249387524336</v>
      </c>
      <c r="J9" s="4">
        <f>I9*10%</f>
        <v>0.4377024938752434</v>
      </c>
      <c r="K9" s="4">
        <f>F9+J9</f>
        <v>4.4157024938752434</v>
      </c>
      <c r="L9" s="8">
        <f>ROUND(K9,3)</f>
        <v>4.4160000000000004</v>
      </c>
      <c r="M9" s="8">
        <f>ROUND(L9,3)</f>
        <v>4.4160000000000004</v>
      </c>
      <c r="N9" s="3" t="s">
        <v>9</v>
      </c>
    </row>
    <row r="10" spans="1:14" x14ac:dyDescent="0.2">
      <c r="A10" s="15" t="s">
        <v>22</v>
      </c>
      <c r="B10" s="11">
        <v>197.5</v>
      </c>
      <c r="C10" s="11">
        <v>197.5</v>
      </c>
      <c r="D10" s="10">
        <v>194.13414634146341</v>
      </c>
      <c r="E10" s="11">
        <v>4.42</v>
      </c>
      <c r="F10" s="12">
        <f t="shared" si="0"/>
        <v>3.9780000000000002</v>
      </c>
      <c r="G10" s="14">
        <v>4.2699999999999996</v>
      </c>
      <c r="H10" s="4">
        <f t="shared" si="1"/>
        <v>843.32499999999993</v>
      </c>
      <c r="I10" s="13">
        <f t="shared" si="2"/>
        <v>4.3440322884603306</v>
      </c>
      <c r="J10" s="4">
        <f t="shared" si="3"/>
        <v>0.43440322884603311</v>
      </c>
      <c r="K10" s="4">
        <f t="shared" si="4"/>
        <v>4.4124032288460331</v>
      </c>
      <c r="L10" s="8">
        <f t="shared" si="5"/>
        <v>4.4119999999999999</v>
      </c>
      <c r="M10" s="8">
        <f t="shared" si="5"/>
        <v>4.4119999999999999</v>
      </c>
      <c r="N10" s="3" t="s">
        <v>9</v>
      </c>
    </row>
    <row r="11" spans="1:14" x14ac:dyDescent="0.2">
      <c r="A11" s="15" t="s">
        <v>23</v>
      </c>
      <c r="B11" s="11">
        <v>196.5</v>
      </c>
      <c r="C11" s="11">
        <v>196.5</v>
      </c>
      <c r="D11" s="10">
        <v>194.13414634146341</v>
      </c>
      <c r="E11" s="11">
        <v>4.41</v>
      </c>
      <c r="F11" s="12">
        <f t="shared" si="0"/>
        <v>3.9690000000000003</v>
      </c>
      <c r="G11" s="14">
        <v>4.22</v>
      </c>
      <c r="H11" s="4">
        <f t="shared" si="1"/>
        <v>829.2299999999999</v>
      </c>
      <c r="I11" s="13">
        <f t="shared" si="2"/>
        <v>4.2714278535083858</v>
      </c>
      <c r="J11" s="4">
        <f t="shared" si="3"/>
        <v>0.42714278535083861</v>
      </c>
      <c r="K11" s="4">
        <f t="shared" si="4"/>
        <v>4.3961427853508388</v>
      </c>
      <c r="L11" s="8">
        <f t="shared" si="5"/>
        <v>4.3959999999999999</v>
      </c>
      <c r="M11" s="8">
        <f t="shared" si="5"/>
        <v>4.3959999999999999</v>
      </c>
      <c r="N11" s="3" t="s">
        <v>9</v>
      </c>
    </row>
    <row r="12" spans="1:14" x14ac:dyDescent="0.2">
      <c r="A12" s="15" t="s">
        <v>24</v>
      </c>
      <c r="B12" s="11">
        <v>194</v>
      </c>
      <c r="C12" s="11">
        <v>194</v>
      </c>
      <c r="D12" s="10">
        <v>194.13414634146341</v>
      </c>
      <c r="E12" s="11">
        <v>4.34</v>
      </c>
      <c r="F12" s="12">
        <f t="shared" si="0"/>
        <v>3.9060000000000001</v>
      </c>
      <c r="G12" s="14">
        <v>4.1900000000000004</v>
      </c>
      <c r="H12" s="4">
        <f t="shared" si="1"/>
        <v>812.86000000000013</v>
      </c>
      <c r="I12" s="13">
        <f t="shared" si="2"/>
        <v>4.1871047176330176</v>
      </c>
      <c r="J12" s="4">
        <f t="shared" si="3"/>
        <v>0.41871047176330178</v>
      </c>
      <c r="K12" s="4">
        <f t="shared" si="4"/>
        <v>4.3247104717633018</v>
      </c>
      <c r="L12" s="8">
        <f t="shared" si="5"/>
        <v>4.3250000000000002</v>
      </c>
      <c r="M12" s="8">
        <f t="shared" si="5"/>
        <v>4.3250000000000002</v>
      </c>
      <c r="N12" s="3" t="s">
        <v>9</v>
      </c>
    </row>
    <row r="13" spans="1:14" x14ac:dyDescent="0.2">
      <c r="A13" s="15" t="s">
        <v>25</v>
      </c>
      <c r="B13" s="11">
        <v>198.5</v>
      </c>
      <c r="C13" s="11">
        <v>198.5</v>
      </c>
      <c r="D13" s="10">
        <v>194.13414634146341</v>
      </c>
      <c r="E13" s="11">
        <v>4.3</v>
      </c>
      <c r="F13" s="12">
        <f>E13*90%</f>
        <v>3.87</v>
      </c>
      <c r="G13" s="14">
        <v>4.1500000000000004</v>
      </c>
      <c r="H13" s="4">
        <f>G13*C13</f>
        <v>823.77500000000009</v>
      </c>
      <c r="I13" s="13">
        <f>H13/D13</f>
        <v>4.2433287266788122</v>
      </c>
      <c r="J13" s="4">
        <f>I13*10%</f>
        <v>0.42433287266788122</v>
      </c>
      <c r="K13" s="4">
        <f>F13+J13</f>
        <v>4.2943328726678818</v>
      </c>
      <c r="L13" s="8">
        <f>ROUND(K13,3)</f>
        <v>4.2939999999999996</v>
      </c>
      <c r="M13" s="8">
        <f>ROUND(L13,3)</f>
        <v>4.2939999999999996</v>
      </c>
      <c r="N13" s="3" t="s">
        <v>9</v>
      </c>
    </row>
    <row r="14" spans="1:14" x14ac:dyDescent="0.2">
      <c r="A14" s="15" t="s">
        <v>26</v>
      </c>
      <c r="B14" s="11">
        <v>201.5</v>
      </c>
      <c r="C14" s="11">
        <v>201.5</v>
      </c>
      <c r="D14" s="10">
        <v>194.13414634146341</v>
      </c>
      <c r="E14" s="11">
        <v>4.3</v>
      </c>
      <c r="F14" s="12">
        <f t="shared" si="0"/>
        <v>3.87</v>
      </c>
      <c r="G14" s="14">
        <v>4.01</v>
      </c>
      <c r="H14" s="4">
        <f t="shared" si="1"/>
        <v>808.01499999999999</v>
      </c>
      <c r="I14" s="13">
        <f t="shared" si="2"/>
        <v>4.1621477479741191</v>
      </c>
      <c r="J14" s="4">
        <f t="shared" si="3"/>
        <v>0.41621477479741192</v>
      </c>
      <c r="K14" s="4">
        <f t="shared" si="4"/>
        <v>4.2862147747974122</v>
      </c>
      <c r="L14" s="8">
        <f t="shared" si="5"/>
        <v>4.2859999999999996</v>
      </c>
      <c r="M14" s="8">
        <f t="shared" si="5"/>
        <v>4.2859999999999996</v>
      </c>
      <c r="N14" s="3" t="s">
        <v>9</v>
      </c>
    </row>
    <row r="15" spans="1:14" x14ac:dyDescent="0.2">
      <c r="A15" s="15" t="s">
        <v>27</v>
      </c>
      <c r="B15" s="11">
        <v>195.5</v>
      </c>
      <c r="C15" s="11">
        <v>195.5</v>
      </c>
      <c r="D15" s="10">
        <v>194.13414634146341</v>
      </c>
      <c r="E15" s="11">
        <v>4.29</v>
      </c>
      <c r="F15" s="12">
        <f t="shared" si="0"/>
        <v>3.8610000000000002</v>
      </c>
      <c r="G15" s="14">
        <v>4.1399999999999997</v>
      </c>
      <c r="H15" s="4">
        <f t="shared" si="1"/>
        <v>809.36999999999989</v>
      </c>
      <c r="I15" s="13">
        <f t="shared" si="2"/>
        <v>4.1691274577548834</v>
      </c>
      <c r="J15" s="4">
        <f t="shared" si="3"/>
        <v>0.41691274577548837</v>
      </c>
      <c r="K15" s="4">
        <f t="shared" si="4"/>
        <v>4.2779127457754882</v>
      </c>
      <c r="L15" s="8">
        <f t="shared" si="5"/>
        <v>4.2779999999999996</v>
      </c>
      <c r="M15" s="8">
        <f t="shared" si="5"/>
        <v>4.2779999999999996</v>
      </c>
      <c r="N15" s="3" t="s">
        <v>9</v>
      </c>
    </row>
    <row r="16" spans="1:14" x14ac:dyDescent="0.2">
      <c r="A16" s="15" t="s">
        <v>28</v>
      </c>
      <c r="B16" s="11">
        <v>204.5</v>
      </c>
      <c r="C16" s="11">
        <v>204.5</v>
      </c>
      <c r="D16" s="10">
        <v>194.13414634146341</v>
      </c>
      <c r="E16" s="16">
        <v>4.2300000000000004</v>
      </c>
      <c r="F16" s="12">
        <f t="shared" si="0"/>
        <v>3.8070000000000004</v>
      </c>
      <c r="G16" s="14">
        <v>4.12</v>
      </c>
      <c r="H16" s="4">
        <f t="shared" si="1"/>
        <v>842.54000000000008</v>
      </c>
      <c r="I16" s="13">
        <f t="shared" si="2"/>
        <v>4.3399886927570837</v>
      </c>
      <c r="J16" s="4">
        <f t="shared" si="3"/>
        <v>0.43399886927570841</v>
      </c>
      <c r="K16" s="4">
        <f t="shared" si="4"/>
        <v>4.2409988692757086</v>
      </c>
      <c r="L16" s="8">
        <f t="shared" si="5"/>
        <v>4.2409999999999997</v>
      </c>
      <c r="M16" s="8">
        <f t="shared" si="5"/>
        <v>4.2409999999999997</v>
      </c>
      <c r="N16" s="3" t="s">
        <v>9</v>
      </c>
    </row>
    <row r="17" spans="1:14" x14ac:dyDescent="0.2">
      <c r="A17" s="15" t="s">
        <v>29</v>
      </c>
      <c r="B17" s="11">
        <v>200.5</v>
      </c>
      <c r="C17" s="11">
        <v>200.5</v>
      </c>
      <c r="D17" s="10">
        <v>194.13414634146341</v>
      </c>
      <c r="E17" s="11">
        <v>4.2</v>
      </c>
      <c r="F17" s="12">
        <f t="shared" si="0"/>
        <v>3.7800000000000002</v>
      </c>
      <c r="G17" s="14">
        <v>4.05</v>
      </c>
      <c r="H17" s="4">
        <f t="shared" si="1"/>
        <v>812.02499999999998</v>
      </c>
      <c r="I17" s="13">
        <f t="shared" si="2"/>
        <v>4.1828035680633207</v>
      </c>
      <c r="J17" s="4">
        <f t="shared" si="3"/>
        <v>0.41828035680633208</v>
      </c>
      <c r="K17" s="4">
        <f>F17+J17</f>
        <v>4.1982803568063325</v>
      </c>
      <c r="L17" s="8">
        <f t="shared" si="5"/>
        <v>4.1980000000000004</v>
      </c>
      <c r="M17" s="8">
        <f t="shared" si="5"/>
        <v>4.1980000000000004</v>
      </c>
      <c r="N17" s="3" t="s">
        <v>9</v>
      </c>
    </row>
    <row r="18" spans="1:14" x14ac:dyDescent="0.2">
      <c r="A18" s="15" t="s">
        <v>30</v>
      </c>
      <c r="B18" s="11">
        <v>197</v>
      </c>
      <c r="C18" s="11">
        <v>197</v>
      </c>
      <c r="D18" s="10">
        <v>194.13414634146341</v>
      </c>
      <c r="E18" s="11">
        <v>4.16</v>
      </c>
      <c r="F18" s="12">
        <f t="shared" si="0"/>
        <v>3.7440000000000002</v>
      </c>
      <c r="G18" s="14">
        <v>4.0999999999999996</v>
      </c>
      <c r="H18" s="4">
        <f t="shared" si="1"/>
        <v>807.69999999999993</v>
      </c>
      <c r="I18" s="13">
        <f t="shared" si="2"/>
        <v>4.1605251586154903</v>
      </c>
      <c r="J18" s="4">
        <f t="shared" si="3"/>
        <v>0.41605251586154907</v>
      </c>
      <c r="K18" s="4">
        <f t="shared" si="4"/>
        <v>4.1600525158615493</v>
      </c>
      <c r="L18" s="8">
        <f t="shared" ref="L18:M20" si="6">ROUND(K18,3)</f>
        <v>4.16</v>
      </c>
      <c r="M18" s="8">
        <f t="shared" si="6"/>
        <v>4.16</v>
      </c>
      <c r="N18" s="3" t="s">
        <v>9</v>
      </c>
    </row>
    <row r="19" spans="1:14" x14ac:dyDescent="0.2">
      <c r="A19" s="15" t="s">
        <v>31</v>
      </c>
      <c r="B19" s="11">
        <v>194.5</v>
      </c>
      <c r="C19" s="11">
        <v>194.5</v>
      </c>
      <c r="D19" s="10">
        <v>194.13414634146341</v>
      </c>
      <c r="E19" s="11">
        <v>4.17</v>
      </c>
      <c r="F19" s="12">
        <f t="shared" si="0"/>
        <v>3.7530000000000001</v>
      </c>
      <c r="G19" s="14">
        <v>4.0599999999999996</v>
      </c>
      <c r="H19" s="4">
        <f t="shared" si="1"/>
        <v>789.67</v>
      </c>
      <c r="I19" s="13">
        <f t="shared" si="2"/>
        <v>4.0676512343740185</v>
      </c>
      <c r="J19" s="4">
        <f t="shared" si="3"/>
        <v>0.4067651234374019</v>
      </c>
      <c r="K19" s="4">
        <f t="shared" si="4"/>
        <v>4.1597651234374018</v>
      </c>
      <c r="L19" s="8">
        <f t="shared" si="6"/>
        <v>4.16</v>
      </c>
      <c r="M19" s="8">
        <f t="shared" si="6"/>
        <v>4.16</v>
      </c>
      <c r="N19" s="3" t="s">
        <v>9</v>
      </c>
    </row>
    <row r="20" spans="1:14" x14ac:dyDescent="0.2">
      <c r="A20" s="15" t="s">
        <v>32</v>
      </c>
      <c r="B20" s="11">
        <v>199</v>
      </c>
      <c r="C20" s="11">
        <v>199</v>
      </c>
      <c r="D20" s="10">
        <v>194.13414634146341</v>
      </c>
      <c r="E20" s="11">
        <v>3.96</v>
      </c>
      <c r="F20" s="12">
        <f t="shared" si="0"/>
        <v>3.5640000000000001</v>
      </c>
      <c r="G20" s="14">
        <v>3.85</v>
      </c>
      <c r="H20" s="4">
        <f t="shared" si="1"/>
        <v>766.15</v>
      </c>
      <c r="I20" s="13">
        <f t="shared" si="2"/>
        <v>3.9464978955964569</v>
      </c>
      <c r="J20" s="4">
        <f t="shared" si="3"/>
        <v>0.39464978955964569</v>
      </c>
      <c r="K20" s="4">
        <f t="shared" si="4"/>
        <v>3.9586497895596455</v>
      </c>
      <c r="L20" s="8">
        <f t="shared" si="6"/>
        <v>3.9590000000000001</v>
      </c>
      <c r="M20" s="8">
        <f t="shared" si="6"/>
        <v>3.9590000000000001</v>
      </c>
      <c r="N20" s="3" t="s">
        <v>9</v>
      </c>
    </row>
    <row r="21" spans="1:14" x14ac:dyDescent="0.2">
      <c r="G21" s="10"/>
      <c r="H21" s="10"/>
    </row>
  </sheetData>
  <sortState ref="A2:N15">
    <sortCondition descending="1" ref="M1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Jiyi</cp:lastModifiedBy>
  <cp:lastPrinted>2024-09-09T08:07:42Z</cp:lastPrinted>
  <dcterms:created xsi:type="dcterms:W3CDTF">2022-09-14T05:42:51Z</dcterms:created>
  <dcterms:modified xsi:type="dcterms:W3CDTF">2025-09-08T09:54:12Z</dcterms:modified>
</cp:coreProperties>
</file>