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级推免\推免绩点\按学业评价排序（9.9）\第二轮学业评价公示（上网公示版）\"/>
    </mc:Choice>
  </mc:AlternateContent>
  <bookViews>
    <workbookView xWindow="0" yWindow="0" windowWidth="19635" windowHeight="7695"/>
  </bookViews>
  <sheets>
    <sheet name="Sheet1" sheetId="1" r:id="rId1"/>
  </sheets>
  <definedNames>
    <definedName name="_xlnm._FilterDatabase" localSheetId="0" hidden="1">Sheet1!$B$1:$N$30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I30" i="1" s="1"/>
  <c r="F30" i="1"/>
  <c r="H29" i="1"/>
  <c r="I29" i="1" s="1"/>
  <c r="F29" i="1"/>
  <c r="H28" i="1"/>
  <c r="I28" i="1" s="1"/>
  <c r="F28" i="1"/>
  <c r="H27" i="1"/>
  <c r="I27" i="1" s="1"/>
  <c r="F27" i="1"/>
  <c r="H26" i="1"/>
  <c r="I26" i="1" s="1"/>
  <c r="F26" i="1"/>
  <c r="H25" i="1"/>
  <c r="I25" i="1" s="1"/>
  <c r="F25" i="1"/>
  <c r="H24" i="1"/>
  <c r="I24" i="1" s="1"/>
  <c r="F24" i="1"/>
  <c r="H22" i="1"/>
  <c r="I22" i="1" s="1"/>
  <c r="F22" i="1"/>
  <c r="H23" i="1"/>
  <c r="I23" i="1" s="1"/>
  <c r="F23" i="1"/>
  <c r="H21" i="1"/>
  <c r="I21" i="1" s="1"/>
  <c r="F21" i="1"/>
  <c r="H20" i="1"/>
  <c r="I20" i="1" s="1"/>
  <c r="F20" i="1"/>
  <c r="H19" i="1"/>
  <c r="I19" i="1" s="1"/>
  <c r="F19" i="1"/>
  <c r="H18" i="1"/>
  <c r="I18" i="1" s="1"/>
  <c r="F18" i="1"/>
  <c r="H17" i="1"/>
  <c r="I17" i="1" s="1"/>
  <c r="F17" i="1"/>
  <c r="H16" i="1"/>
  <c r="I16" i="1" s="1"/>
  <c r="F16" i="1"/>
  <c r="H15" i="1"/>
  <c r="I15" i="1" s="1"/>
  <c r="F15" i="1"/>
  <c r="H14" i="1"/>
  <c r="I14" i="1" s="1"/>
  <c r="F14" i="1"/>
  <c r="H13" i="1"/>
  <c r="I13" i="1" s="1"/>
  <c r="F13" i="1"/>
  <c r="H12" i="1"/>
  <c r="I12" i="1" s="1"/>
  <c r="F12" i="1"/>
  <c r="H11" i="1"/>
  <c r="I11" i="1" s="1"/>
  <c r="F11" i="1"/>
  <c r="H9" i="1"/>
  <c r="I9" i="1" s="1"/>
  <c r="F9" i="1"/>
  <c r="H10" i="1"/>
  <c r="I10" i="1" s="1"/>
  <c r="F10" i="1"/>
  <c r="H8" i="1"/>
  <c r="I8" i="1" s="1"/>
  <c r="F8" i="1"/>
  <c r="H7" i="1"/>
  <c r="I7" i="1" s="1"/>
  <c r="F7" i="1"/>
  <c r="H6" i="1"/>
  <c r="I6" i="1" s="1"/>
  <c r="F6" i="1"/>
  <c r="H5" i="1"/>
  <c r="I5" i="1" s="1"/>
  <c r="F5" i="1"/>
  <c r="H4" i="1"/>
  <c r="I4" i="1" s="1"/>
  <c r="F4" i="1"/>
  <c r="H3" i="1"/>
  <c r="I3" i="1" s="1"/>
  <c r="F3" i="1"/>
  <c r="H2" i="1"/>
  <c r="I2" i="1" s="1"/>
  <c r="F2" i="1"/>
  <c r="J22" i="1" l="1"/>
  <c r="K22" i="1" s="1"/>
  <c r="L22" i="1" s="1"/>
  <c r="M22" i="1" s="1"/>
  <c r="J26" i="1"/>
  <c r="K26" i="1" s="1"/>
  <c r="L26" i="1" s="1"/>
  <c r="M26" i="1" s="1"/>
  <c r="J28" i="1"/>
  <c r="K28" i="1" s="1"/>
  <c r="L28" i="1" s="1"/>
  <c r="M28" i="1" s="1"/>
  <c r="J30" i="1"/>
  <c r="K30" i="1" s="1"/>
  <c r="L30" i="1" s="1"/>
  <c r="M30" i="1" s="1"/>
  <c r="J4" i="1"/>
  <c r="K4" i="1" s="1"/>
  <c r="L4" i="1" s="1"/>
  <c r="M4" i="1" s="1"/>
  <c r="J2" i="1"/>
  <c r="K2" i="1" s="1"/>
  <c r="L2" i="1" s="1"/>
  <c r="M2" i="1" s="1"/>
  <c r="J27" i="1"/>
  <c r="K27" i="1" s="1"/>
  <c r="L27" i="1" s="1"/>
  <c r="M27" i="1" s="1"/>
  <c r="J17" i="1"/>
  <c r="K17" i="1" s="1"/>
  <c r="L17" i="1" s="1"/>
  <c r="M17" i="1" s="1"/>
  <c r="J21" i="1"/>
  <c r="K21" i="1" s="1"/>
  <c r="L21" i="1" s="1"/>
  <c r="M21" i="1" s="1"/>
  <c r="J13" i="1"/>
  <c r="K13" i="1" s="1"/>
  <c r="L13" i="1" s="1"/>
  <c r="M13" i="1" s="1"/>
  <c r="J7" i="1"/>
  <c r="K7" i="1" s="1"/>
  <c r="L7" i="1" s="1"/>
  <c r="M7" i="1" s="1"/>
  <c r="J8" i="1"/>
  <c r="K8" i="1" s="1"/>
  <c r="L8" i="1" s="1"/>
  <c r="M8" i="1" s="1"/>
  <c r="J14" i="1"/>
  <c r="K14" i="1" s="1"/>
  <c r="L14" i="1" s="1"/>
  <c r="M14" i="1" s="1"/>
  <c r="J18" i="1"/>
  <c r="K18" i="1" s="1"/>
  <c r="L18" i="1" s="1"/>
  <c r="M18" i="1" s="1"/>
  <c r="J23" i="1"/>
  <c r="K23" i="1" s="1"/>
  <c r="L23" i="1" s="1"/>
  <c r="M23" i="1" s="1"/>
  <c r="J29" i="1"/>
  <c r="K29" i="1" s="1"/>
  <c r="L29" i="1" s="1"/>
  <c r="M29" i="1" s="1"/>
  <c r="J3" i="1"/>
  <c r="K3" i="1" s="1"/>
  <c r="L3" i="1" s="1"/>
  <c r="M3" i="1" s="1"/>
  <c r="J5" i="1"/>
  <c r="K5" i="1" s="1"/>
  <c r="L5" i="1" s="1"/>
  <c r="M5" i="1" s="1"/>
  <c r="J10" i="1"/>
  <c r="K10" i="1" s="1"/>
  <c r="L10" i="1" s="1"/>
  <c r="M10" i="1" s="1"/>
  <c r="J11" i="1"/>
  <c r="K11" i="1" s="1"/>
  <c r="L11" i="1" s="1"/>
  <c r="M11" i="1" s="1"/>
  <c r="J15" i="1"/>
  <c r="K15" i="1" s="1"/>
  <c r="L15" i="1" s="1"/>
  <c r="M15" i="1" s="1"/>
  <c r="J19" i="1"/>
  <c r="K19" i="1" s="1"/>
  <c r="L19" i="1" s="1"/>
  <c r="M19" i="1" s="1"/>
  <c r="J25" i="1"/>
  <c r="K25" i="1" s="1"/>
  <c r="L25" i="1" s="1"/>
  <c r="M25" i="1" s="1"/>
  <c r="J6" i="1"/>
  <c r="K6" i="1" s="1"/>
  <c r="L6" i="1" s="1"/>
  <c r="M6" i="1" s="1"/>
  <c r="J9" i="1"/>
  <c r="K9" i="1" s="1"/>
  <c r="L9" i="1" s="1"/>
  <c r="M9" i="1" s="1"/>
  <c r="J12" i="1"/>
  <c r="K12" i="1" s="1"/>
  <c r="L12" i="1" s="1"/>
  <c r="M12" i="1" s="1"/>
  <c r="J16" i="1"/>
  <c r="K16" i="1" s="1"/>
  <c r="L16" i="1" s="1"/>
  <c r="M16" i="1" s="1"/>
  <c r="J20" i="1"/>
  <c r="K20" i="1" s="1"/>
  <c r="L20" i="1" s="1"/>
  <c r="M20" i="1" s="1"/>
  <c r="J24" i="1"/>
  <c r="K24" i="1" s="1"/>
  <c r="L24" i="1" s="1"/>
  <c r="M24" i="1" s="1"/>
</calcChain>
</file>

<file path=xl/sharedStrings.xml><?xml version="1.0" encoding="utf-8"?>
<sst xmlns="http://schemas.openxmlformats.org/spreadsheetml/2006/main" count="172" uniqueCount="111">
  <si>
    <t>累计有效学分1</t>
  </si>
  <si>
    <t>累计有效学分2</t>
  </si>
  <si>
    <t>所有课程累计平均绩点</t>
  </si>
  <si>
    <t>所有课程累计平均绩点×累计有效学分</t>
  </si>
  <si>
    <t>（所有课程累计平均绩点×累计有效学分）/平均累计有效学分</t>
  </si>
  <si>
    <t>（所有课程累计平均绩点×累计有效学分）/平均累计有效学分*10%</t>
  </si>
  <si>
    <t>学业成绩=主修专业课程累计平均绩点（含权重）×90%+（所有课程累计平均绩点×累计有效学分）/平均累计有效学分*10%</t>
  </si>
  <si>
    <t>学业成绩（取小数点后三位）</t>
  </si>
  <si>
    <t>学业成绩</t>
  </si>
  <si>
    <t>专业名称</t>
  </si>
  <si>
    <t>196.50</t>
  </si>
  <si>
    <t>4.70</t>
  </si>
  <si>
    <t>4.46</t>
  </si>
  <si>
    <t>预防医学</t>
  </si>
  <si>
    <t>4.65</t>
  </si>
  <si>
    <t>4.40</t>
  </si>
  <si>
    <t>200.00</t>
  </si>
  <si>
    <t>4.58</t>
  </si>
  <si>
    <t>4.42</t>
  </si>
  <si>
    <t>195.00</t>
  </si>
  <si>
    <t>4.57</t>
  </si>
  <si>
    <t>4.35</t>
  </si>
  <si>
    <t>192.50</t>
  </si>
  <si>
    <t>4.53</t>
  </si>
  <si>
    <t>4.25</t>
  </si>
  <si>
    <t>196.00</t>
  </si>
  <si>
    <t>4.47</t>
  </si>
  <si>
    <t>4.20</t>
  </si>
  <si>
    <t>198.00</t>
  </si>
  <si>
    <t>4.45</t>
  </si>
  <si>
    <t>220.50</t>
  </si>
  <si>
    <t>4.38</t>
  </si>
  <si>
    <t>4.22</t>
  </si>
  <si>
    <t>199.50</t>
  </si>
  <si>
    <t>4.43</t>
  </si>
  <si>
    <t>4.17</t>
  </si>
  <si>
    <t>4.18</t>
  </si>
  <si>
    <t>4.34</t>
  </si>
  <si>
    <t>193.50</t>
  </si>
  <si>
    <t>4.31</t>
  </si>
  <si>
    <t>4.11</t>
  </si>
  <si>
    <t>191.50</t>
  </si>
  <si>
    <t>4.27</t>
  </si>
  <si>
    <t>4.13</t>
  </si>
  <si>
    <t>4.19</t>
  </si>
  <si>
    <t>4.05</t>
  </si>
  <si>
    <t>4.16</t>
  </si>
  <si>
    <t>3.99</t>
  </si>
  <si>
    <t>3.91</t>
  </si>
  <si>
    <t>199.00</t>
  </si>
  <si>
    <t>4.14</t>
  </si>
  <si>
    <t>3.96</t>
  </si>
  <si>
    <t>198.50</t>
  </si>
  <si>
    <t>4.09</t>
  </si>
  <si>
    <t>3.87</t>
  </si>
  <si>
    <t>195.50</t>
  </si>
  <si>
    <t>4.06</t>
  </si>
  <si>
    <t>3.88</t>
  </si>
  <si>
    <t>4.01</t>
  </si>
  <si>
    <t>3.84</t>
  </si>
  <si>
    <t>201.00</t>
  </si>
  <si>
    <t>3.98</t>
  </si>
  <si>
    <t>3.82</t>
  </si>
  <si>
    <t>3.97</t>
  </si>
  <si>
    <t>3.85</t>
  </si>
  <si>
    <t>3.72</t>
  </si>
  <si>
    <t>3.94</t>
  </si>
  <si>
    <t>197.50</t>
  </si>
  <si>
    <t>3.89</t>
  </si>
  <si>
    <t>3.77</t>
  </si>
  <si>
    <t>3.80</t>
  </si>
  <si>
    <t>3.68</t>
  </si>
  <si>
    <t>3.59</t>
  </si>
  <si>
    <t>3.53</t>
  </si>
  <si>
    <t>3.49</t>
  </si>
  <si>
    <t>3.43</t>
  </si>
  <si>
    <t>3.14</t>
  </si>
  <si>
    <t>3.03</t>
  </si>
  <si>
    <t>学号</t>
    <phoneticPr fontId="4" type="noConversion"/>
  </si>
  <si>
    <t>******3238</t>
  </si>
  <si>
    <t>******3274</t>
  </si>
  <si>
    <t>******3174</t>
  </si>
  <si>
    <t>******0861</t>
  </si>
  <si>
    <t>******0310</t>
  </si>
  <si>
    <t>******3247</t>
  </si>
  <si>
    <t>******0858</t>
  </si>
  <si>
    <t>******3232</t>
  </si>
  <si>
    <t>******0929</t>
  </si>
  <si>
    <t>******0341</t>
  </si>
  <si>
    <t>******3095</t>
  </si>
  <si>
    <t>******0321</t>
  </si>
  <si>
    <t>******2481</t>
  </si>
  <si>
    <t>******5315</t>
  </si>
  <si>
    <t>******3091</t>
  </si>
  <si>
    <t>******0451</t>
  </si>
  <si>
    <t>******3218</t>
  </si>
  <si>
    <t>******3239</t>
  </si>
  <si>
    <t>******3127</t>
  </si>
  <si>
    <t>******3094</t>
  </si>
  <si>
    <t>******3107</t>
  </si>
  <si>
    <t>******3082</t>
  </si>
  <si>
    <t>******6172</t>
  </si>
  <si>
    <t>******3147</t>
  </si>
  <si>
    <t>******3235</t>
  </si>
  <si>
    <t>******6176</t>
  </si>
  <si>
    <t>******3211</t>
  </si>
  <si>
    <t>******3103</t>
  </si>
  <si>
    <t>******3163</t>
  </si>
  <si>
    <t>平均累计有效学分（本专业当年级全体学生）</t>
    <phoneticPr fontId="4" type="noConversion"/>
  </si>
  <si>
    <t>主修专业课程累计平均绩点（含权重）*90%</t>
    <phoneticPr fontId="4" type="noConversion"/>
  </si>
  <si>
    <t>主修专业课程累计平均绩点（含权重）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</si>
</sst>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6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Border="1" applyAlignment="1"/>
    <xf numFmtId="176" fontId="3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1" xfId="0" quotePrefix="1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0" fillId="3" borderId="2" xfId="0" applyFill="1" applyBorder="1" applyAlignment="1"/>
    <xf numFmtId="0" fontId="0" fillId="3" borderId="2" xfId="0" applyFill="1" applyBorder="1" applyAlignment="1">
      <alignment horizontal="left"/>
    </xf>
    <xf numFmtId="0" fontId="0" fillId="0" borderId="5" xfId="0" applyBorder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0" fontId="5" fillId="2" borderId="5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selection activeCell="P19" sqref="P19"/>
    </sheetView>
  </sheetViews>
  <sheetFormatPr defaultColWidth="10.625" defaultRowHeight="14.25" x14ac:dyDescent="0.2"/>
  <cols>
    <col min="2" max="3" width="10.625" style="2"/>
    <col min="4" max="4" width="7.75" style="2" customWidth="1"/>
    <col min="5" max="8" width="10.625" style="2"/>
    <col min="9" max="11" width="11.125" style="2"/>
    <col min="12" max="13" width="10.625" style="3"/>
    <col min="14" max="14" width="10.625" style="2"/>
  </cols>
  <sheetData>
    <row r="1" spans="1:15" s="1" customFormat="1" ht="127.5" x14ac:dyDescent="0.2">
      <c r="A1" s="19" t="s">
        <v>78</v>
      </c>
      <c r="B1" s="17" t="s">
        <v>0</v>
      </c>
      <c r="C1" s="4" t="s">
        <v>1</v>
      </c>
      <c r="D1" s="13" t="s">
        <v>108</v>
      </c>
      <c r="E1" s="4" t="s">
        <v>110</v>
      </c>
      <c r="F1" s="4" t="s">
        <v>109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7" t="s">
        <v>7</v>
      </c>
      <c r="M1" s="7" t="s">
        <v>8</v>
      </c>
      <c r="N1" s="4" t="s">
        <v>9</v>
      </c>
    </row>
    <row r="2" spans="1:15" x14ac:dyDescent="0.2">
      <c r="A2" s="16" t="s">
        <v>79</v>
      </c>
      <c r="B2" s="18" t="s">
        <v>10</v>
      </c>
      <c r="C2" s="11" t="s">
        <v>10</v>
      </c>
      <c r="D2" s="12">
        <v>189.74</v>
      </c>
      <c r="E2" s="14" t="s">
        <v>11</v>
      </c>
      <c r="F2" s="5">
        <f t="shared" ref="F2:F26" si="0">E2*90%</f>
        <v>4.2300000000000004</v>
      </c>
      <c r="G2" s="6" t="s">
        <v>12</v>
      </c>
      <c r="H2" s="5">
        <f t="shared" ref="H2:H30" si="1">G2*C2</f>
        <v>876.39</v>
      </c>
      <c r="I2" s="5">
        <f>H2/D2</f>
        <v>4.6188995467481817</v>
      </c>
      <c r="J2" s="5">
        <f t="shared" ref="J2:J26" si="2">I2*10%</f>
        <v>0.46188995467481819</v>
      </c>
      <c r="K2" s="5">
        <f t="shared" ref="K2:K26" si="3">F2+J2</f>
        <v>4.691889954674819</v>
      </c>
      <c r="L2" s="8">
        <f t="shared" ref="L2:M20" si="4">ROUND(K2,3)</f>
        <v>4.6920000000000002</v>
      </c>
      <c r="M2" s="8">
        <f t="shared" si="4"/>
        <v>4.6920000000000002</v>
      </c>
      <c r="N2" s="10" t="s">
        <v>13</v>
      </c>
      <c r="O2" s="9"/>
    </row>
    <row r="3" spans="1:15" x14ac:dyDescent="0.2">
      <c r="A3" s="16" t="s">
        <v>80</v>
      </c>
      <c r="B3" s="18" t="s">
        <v>10</v>
      </c>
      <c r="C3" s="11" t="s">
        <v>10</v>
      </c>
      <c r="D3" s="12">
        <v>189.74</v>
      </c>
      <c r="E3" s="14" t="s">
        <v>14</v>
      </c>
      <c r="F3" s="5">
        <f t="shared" si="0"/>
        <v>4.1850000000000005</v>
      </c>
      <c r="G3" s="6" t="s">
        <v>15</v>
      </c>
      <c r="H3" s="5">
        <f t="shared" si="1"/>
        <v>864.6</v>
      </c>
      <c r="I3" s="5">
        <f t="shared" ref="I3:I30" si="5">H3/D3</f>
        <v>4.5567618846843043</v>
      </c>
      <c r="J3" s="5">
        <f t="shared" si="2"/>
        <v>0.45567618846843044</v>
      </c>
      <c r="K3" s="5">
        <f t="shared" si="3"/>
        <v>4.6406761884684311</v>
      </c>
      <c r="L3" s="8">
        <f t="shared" si="4"/>
        <v>4.641</v>
      </c>
      <c r="M3" s="8">
        <f t="shared" si="4"/>
        <v>4.641</v>
      </c>
      <c r="N3" s="10" t="s">
        <v>13</v>
      </c>
    </row>
    <row r="4" spans="1:15" x14ac:dyDescent="0.2">
      <c r="A4" s="16" t="s">
        <v>81</v>
      </c>
      <c r="B4" s="18" t="s">
        <v>16</v>
      </c>
      <c r="C4" s="11" t="s">
        <v>16</v>
      </c>
      <c r="D4" s="12">
        <v>189.74</v>
      </c>
      <c r="E4" s="14" t="s">
        <v>17</v>
      </c>
      <c r="F4" s="5">
        <f t="shared" si="0"/>
        <v>4.1219999999999999</v>
      </c>
      <c r="G4" s="6" t="s">
        <v>18</v>
      </c>
      <c r="H4" s="5">
        <f t="shared" si="1"/>
        <v>884</v>
      </c>
      <c r="I4" s="5">
        <f t="shared" si="5"/>
        <v>4.6590070622957729</v>
      </c>
      <c r="J4" s="5">
        <f t="shared" si="2"/>
        <v>0.4659007062295773</v>
      </c>
      <c r="K4" s="5">
        <f t="shared" si="3"/>
        <v>4.5879007062295774</v>
      </c>
      <c r="L4" s="8">
        <f t="shared" si="4"/>
        <v>4.5880000000000001</v>
      </c>
      <c r="M4" s="8">
        <f t="shared" si="4"/>
        <v>4.5880000000000001</v>
      </c>
      <c r="N4" s="10" t="s">
        <v>13</v>
      </c>
    </row>
    <row r="5" spans="1:15" x14ac:dyDescent="0.2">
      <c r="A5" s="16" t="s">
        <v>82</v>
      </c>
      <c r="B5" s="18" t="s">
        <v>19</v>
      </c>
      <c r="C5" s="11" t="s">
        <v>19</v>
      </c>
      <c r="D5" s="12">
        <v>189.74</v>
      </c>
      <c r="E5" s="14" t="s">
        <v>20</v>
      </c>
      <c r="F5" s="5">
        <f t="shared" si="0"/>
        <v>4.1130000000000004</v>
      </c>
      <c r="G5" s="6" t="s">
        <v>21</v>
      </c>
      <c r="H5" s="5">
        <f t="shared" si="1"/>
        <v>848.24999999999989</v>
      </c>
      <c r="I5" s="5">
        <f t="shared" si="5"/>
        <v>4.4705913355117524</v>
      </c>
      <c r="J5" s="5">
        <f t="shared" si="2"/>
        <v>0.44705913355117527</v>
      </c>
      <c r="K5" s="5">
        <f t="shared" si="3"/>
        <v>4.5600591335511753</v>
      </c>
      <c r="L5" s="8">
        <f t="shared" si="4"/>
        <v>4.5599999999999996</v>
      </c>
      <c r="M5" s="8">
        <f t="shared" si="4"/>
        <v>4.5599999999999996</v>
      </c>
      <c r="N5" s="10" t="s">
        <v>13</v>
      </c>
    </row>
    <row r="6" spans="1:15" x14ac:dyDescent="0.2">
      <c r="A6" s="16" t="s">
        <v>83</v>
      </c>
      <c r="B6" s="18" t="s">
        <v>22</v>
      </c>
      <c r="C6" s="11" t="s">
        <v>22</v>
      </c>
      <c r="D6" s="12">
        <v>189.74</v>
      </c>
      <c r="E6" s="14" t="s">
        <v>23</v>
      </c>
      <c r="F6" s="5">
        <f t="shared" si="0"/>
        <v>4.077</v>
      </c>
      <c r="G6" s="6" t="s">
        <v>24</v>
      </c>
      <c r="H6" s="5">
        <f t="shared" si="1"/>
        <v>818.125</v>
      </c>
      <c r="I6" s="5">
        <f t="shared" si="5"/>
        <v>4.3118214398650787</v>
      </c>
      <c r="J6" s="5">
        <f t="shared" si="2"/>
        <v>0.43118214398650789</v>
      </c>
      <c r="K6" s="5">
        <f t="shared" si="3"/>
        <v>4.5081821439865077</v>
      </c>
      <c r="L6" s="8">
        <f t="shared" si="4"/>
        <v>4.508</v>
      </c>
      <c r="M6" s="8">
        <f t="shared" si="4"/>
        <v>4.508</v>
      </c>
      <c r="N6" s="10" t="s">
        <v>13</v>
      </c>
    </row>
    <row r="7" spans="1:15" x14ac:dyDescent="0.2">
      <c r="A7" s="16" t="s">
        <v>84</v>
      </c>
      <c r="B7" s="18" t="s">
        <v>25</v>
      </c>
      <c r="C7" s="11" t="s">
        <v>25</v>
      </c>
      <c r="D7" s="12">
        <v>189.74</v>
      </c>
      <c r="E7" s="14" t="s">
        <v>26</v>
      </c>
      <c r="F7" s="5">
        <f t="shared" si="0"/>
        <v>4.0229999999999997</v>
      </c>
      <c r="G7" s="6" t="s">
        <v>27</v>
      </c>
      <c r="H7" s="5">
        <f t="shared" si="1"/>
        <v>823.2</v>
      </c>
      <c r="I7" s="5">
        <f t="shared" si="5"/>
        <v>4.3385685675134393</v>
      </c>
      <c r="J7" s="5">
        <f t="shared" si="2"/>
        <v>0.43385685675134394</v>
      </c>
      <c r="K7" s="5">
        <f t="shared" si="3"/>
        <v>4.4568568567513438</v>
      </c>
      <c r="L7" s="8">
        <f t="shared" si="4"/>
        <v>4.4569999999999999</v>
      </c>
      <c r="M7" s="8">
        <f t="shared" si="4"/>
        <v>4.4569999999999999</v>
      </c>
      <c r="N7" s="10" t="s">
        <v>13</v>
      </c>
    </row>
    <row r="8" spans="1:15" x14ac:dyDescent="0.2">
      <c r="A8" s="16" t="s">
        <v>85</v>
      </c>
      <c r="B8" s="18" t="s">
        <v>28</v>
      </c>
      <c r="C8" s="11" t="s">
        <v>28</v>
      </c>
      <c r="D8" s="12">
        <v>189.74</v>
      </c>
      <c r="E8" s="14" t="s">
        <v>29</v>
      </c>
      <c r="F8" s="5">
        <f t="shared" si="0"/>
        <v>4.0049999999999999</v>
      </c>
      <c r="G8" s="6" t="s">
        <v>24</v>
      </c>
      <c r="H8" s="5">
        <f t="shared" si="1"/>
        <v>841.5</v>
      </c>
      <c r="I8" s="5">
        <f t="shared" si="5"/>
        <v>4.4350163381469381</v>
      </c>
      <c r="J8" s="5">
        <f t="shared" si="2"/>
        <v>0.44350163381469382</v>
      </c>
      <c r="K8" s="5">
        <f t="shared" si="3"/>
        <v>4.4485016338146934</v>
      </c>
      <c r="L8" s="8">
        <f t="shared" si="4"/>
        <v>4.4489999999999998</v>
      </c>
      <c r="M8" s="8">
        <f t="shared" si="4"/>
        <v>4.4489999999999998</v>
      </c>
      <c r="N8" s="10" t="s">
        <v>13</v>
      </c>
    </row>
    <row r="9" spans="1:15" x14ac:dyDescent="0.2">
      <c r="A9" s="16" t="s">
        <v>86</v>
      </c>
      <c r="B9" s="18" t="s">
        <v>33</v>
      </c>
      <c r="C9" s="11" t="s">
        <v>33</v>
      </c>
      <c r="D9" s="12">
        <v>189.74</v>
      </c>
      <c r="E9" s="14" t="s">
        <v>34</v>
      </c>
      <c r="F9" s="5">
        <f t="shared" si="0"/>
        <v>3.9869999999999997</v>
      </c>
      <c r="G9" s="6" t="s">
        <v>35</v>
      </c>
      <c r="H9" s="5">
        <f t="shared" si="1"/>
        <v>831.91499999999996</v>
      </c>
      <c r="I9" s="5">
        <f t="shared" si="5"/>
        <v>4.3844998418888999</v>
      </c>
      <c r="J9" s="5">
        <f t="shared" si="2"/>
        <v>0.43844998418889003</v>
      </c>
      <c r="K9" s="5">
        <f t="shared" si="3"/>
        <v>4.4254499841888899</v>
      </c>
      <c r="L9" s="8">
        <f t="shared" si="4"/>
        <v>4.4249999999999998</v>
      </c>
      <c r="M9" s="8">
        <f t="shared" si="4"/>
        <v>4.4249999999999998</v>
      </c>
      <c r="N9" s="10" t="s">
        <v>13</v>
      </c>
    </row>
    <row r="10" spans="1:15" x14ac:dyDescent="0.2">
      <c r="A10" s="16" t="s">
        <v>87</v>
      </c>
      <c r="B10" s="18" t="s">
        <v>30</v>
      </c>
      <c r="C10" s="11" t="s">
        <v>30</v>
      </c>
      <c r="D10" s="12">
        <v>189.74</v>
      </c>
      <c r="E10" s="14" t="s">
        <v>31</v>
      </c>
      <c r="F10" s="5">
        <f t="shared" si="0"/>
        <v>3.9420000000000002</v>
      </c>
      <c r="G10" s="6" t="s">
        <v>32</v>
      </c>
      <c r="H10" s="5">
        <f t="shared" si="1"/>
        <v>930.51</v>
      </c>
      <c r="I10" s="5">
        <f t="shared" si="5"/>
        <v>4.9041319700642978</v>
      </c>
      <c r="J10" s="5">
        <f t="shared" si="2"/>
        <v>0.49041319700642982</v>
      </c>
      <c r="K10" s="5">
        <f t="shared" si="3"/>
        <v>4.4324131970064302</v>
      </c>
      <c r="L10" s="8">
        <f t="shared" si="4"/>
        <v>4.4320000000000004</v>
      </c>
      <c r="M10" s="8">
        <f t="shared" si="4"/>
        <v>4.4320000000000004</v>
      </c>
      <c r="N10" s="10" t="s">
        <v>13</v>
      </c>
    </row>
    <row r="11" spans="1:15" x14ac:dyDescent="0.2">
      <c r="A11" s="16" t="s">
        <v>88</v>
      </c>
      <c r="B11" s="18" t="s">
        <v>10</v>
      </c>
      <c r="C11" s="11" t="s">
        <v>10</v>
      </c>
      <c r="D11" s="12">
        <v>189.74</v>
      </c>
      <c r="E11" s="14" t="s">
        <v>37</v>
      </c>
      <c r="F11" s="5">
        <f t="shared" si="0"/>
        <v>3.9060000000000001</v>
      </c>
      <c r="G11" s="6" t="s">
        <v>36</v>
      </c>
      <c r="H11" s="5">
        <f t="shared" si="1"/>
        <v>821.36999999999989</v>
      </c>
      <c r="I11" s="5">
        <f t="shared" si="5"/>
        <v>4.328923790450089</v>
      </c>
      <c r="J11" s="5">
        <f t="shared" si="2"/>
        <v>0.43289237904500893</v>
      </c>
      <c r="K11" s="5">
        <f t="shared" si="3"/>
        <v>4.3388923790450091</v>
      </c>
      <c r="L11" s="8">
        <f t="shared" si="4"/>
        <v>4.3390000000000004</v>
      </c>
      <c r="M11" s="8">
        <f t="shared" si="4"/>
        <v>4.3390000000000004</v>
      </c>
      <c r="N11" s="10" t="s">
        <v>13</v>
      </c>
    </row>
    <row r="12" spans="1:15" x14ac:dyDescent="0.2">
      <c r="A12" s="16" t="s">
        <v>89</v>
      </c>
      <c r="B12" s="18" t="s">
        <v>38</v>
      </c>
      <c r="C12" s="11" t="s">
        <v>38</v>
      </c>
      <c r="D12" s="12">
        <v>189.74</v>
      </c>
      <c r="E12" s="14" t="s">
        <v>39</v>
      </c>
      <c r="F12" s="5">
        <f t="shared" si="0"/>
        <v>3.8789999999999996</v>
      </c>
      <c r="G12" s="6" t="s">
        <v>40</v>
      </c>
      <c r="H12" s="5">
        <f t="shared" si="1"/>
        <v>795.28500000000008</v>
      </c>
      <c r="I12" s="5">
        <f t="shared" si="5"/>
        <v>4.1914461895225044</v>
      </c>
      <c r="J12" s="5">
        <f t="shared" si="2"/>
        <v>0.41914461895225047</v>
      </c>
      <c r="K12" s="5">
        <f t="shared" si="3"/>
        <v>4.2981446189522501</v>
      </c>
      <c r="L12" s="8">
        <f t="shared" si="4"/>
        <v>4.298</v>
      </c>
      <c r="M12" s="8">
        <f t="shared" si="4"/>
        <v>4.298</v>
      </c>
      <c r="N12" s="10" t="s">
        <v>13</v>
      </c>
    </row>
    <row r="13" spans="1:15" x14ac:dyDescent="0.2">
      <c r="A13" s="16" t="s">
        <v>90</v>
      </c>
      <c r="B13" s="18" t="s">
        <v>41</v>
      </c>
      <c r="C13" s="11" t="s">
        <v>41</v>
      </c>
      <c r="D13" s="12">
        <v>189.74</v>
      </c>
      <c r="E13" s="14" t="s">
        <v>42</v>
      </c>
      <c r="F13" s="5">
        <f t="shared" si="0"/>
        <v>3.8429999999999995</v>
      </c>
      <c r="G13" s="6" t="s">
        <v>43</v>
      </c>
      <c r="H13" s="5">
        <f t="shared" si="1"/>
        <v>790.89499999999998</v>
      </c>
      <c r="I13" s="5">
        <f t="shared" si="5"/>
        <v>4.1683092653104241</v>
      </c>
      <c r="J13" s="5">
        <f t="shared" si="2"/>
        <v>0.41683092653104242</v>
      </c>
      <c r="K13" s="5">
        <f t="shared" si="3"/>
        <v>4.2598309265310421</v>
      </c>
      <c r="L13" s="8">
        <f t="shared" si="4"/>
        <v>4.26</v>
      </c>
      <c r="M13" s="8">
        <f t="shared" si="4"/>
        <v>4.26</v>
      </c>
      <c r="N13" s="10" t="s">
        <v>13</v>
      </c>
    </row>
    <row r="14" spans="1:15" x14ac:dyDescent="0.2">
      <c r="A14" s="16" t="s">
        <v>91</v>
      </c>
      <c r="B14" s="18" t="s">
        <v>25</v>
      </c>
      <c r="C14" s="11" t="s">
        <v>25</v>
      </c>
      <c r="D14" s="12">
        <v>189.74</v>
      </c>
      <c r="E14" s="14" t="s">
        <v>44</v>
      </c>
      <c r="F14" s="5">
        <f t="shared" si="0"/>
        <v>3.7710000000000004</v>
      </c>
      <c r="G14" s="6" t="s">
        <v>45</v>
      </c>
      <c r="H14" s="5">
        <f t="shared" si="1"/>
        <v>793.8</v>
      </c>
      <c r="I14" s="5">
        <f t="shared" si="5"/>
        <v>4.1836196901022449</v>
      </c>
      <c r="J14" s="5">
        <f t="shared" si="2"/>
        <v>0.41836196901022449</v>
      </c>
      <c r="K14" s="5">
        <f t="shared" si="3"/>
        <v>4.1893619690102248</v>
      </c>
      <c r="L14" s="8">
        <f t="shared" si="4"/>
        <v>4.1890000000000001</v>
      </c>
      <c r="M14" s="8">
        <f t="shared" si="4"/>
        <v>4.1890000000000001</v>
      </c>
      <c r="N14" s="10" t="s">
        <v>13</v>
      </c>
    </row>
    <row r="15" spans="1:15" x14ac:dyDescent="0.2">
      <c r="A15" s="16" t="s">
        <v>92</v>
      </c>
      <c r="B15" s="18" t="s">
        <v>19</v>
      </c>
      <c r="C15" s="11" t="s">
        <v>19</v>
      </c>
      <c r="D15" s="12">
        <v>189.74</v>
      </c>
      <c r="E15" s="14" t="s">
        <v>46</v>
      </c>
      <c r="F15" s="5">
        <f t="shared" si="0"/>
        <v>3.7440000000000002</v>
      </c>
      <c r="G15" s="6" t="s">
        <v>47</v>
      </c>
      <c r="H15" s="5">
        <f t="shared" si="1"/>
        <v>778.05000000000007</v>
      </c>
      <c r="I15" s="5">
        <f t="shared" si="5"/>
        <v>4.100611362917677</v>
      </c>
      <c r="J15" s="5">
        <f t="shared" si="2"/>
        <v>0.41006113629176771</v>
      </c>
      <c r="K15" s="5">
        <f t="shared" si="3"/>
        <v>4.1540611362917677</v>
      </c>
      <c r="L15" s="8">
        <f t="shared" si="4"/>
        <v>4.1539999999999999</v>
      </c>
      <c r="M15" s="8">
        <f t="shared" si="4"/>
        <v>4.1539999999999999</v>
      </c>
      <c r="N15" s="10" t="s">
        <v>13</v>
      </c>
    </row>
    <row r="16" spans="1:15" x14ac:dyDescent="0.2">
      <c r="A16" s="16" t="s">
        <v>93</v>
      </c>
      <c r="B16" s="18">
        <v>201.5</v>
      </c>
      <c r="C16" s="11">
        <v>201.5</v>
      </c>
      <c r="D16" s="12">
        <v>189.74</v>
      </c>
      <c r="E16" s="15">
        <v>4.1500000000000004</v>
      </c>
      <c r="F16" s="5">
        <f>E16*90%</f>
        <v>3.7350000000000003</v>
      </c>
      <c r="G16" s="6" t="s">
        <v>48</v>
      </c>
      <c r="H16" s="5">
        <f t="shared" si="1"/>
        <v>787.86500000000001</v>
      </c>
      <c r="I16" s="5">
        <f t="shared" si="5"/>
        <v>4.1523400442711074</v>
      </c>
      <c r="J16" s="5">
        <f>I16*10%</f>
        <v>0.41523400442711078</v>
      </c>
      <c r="K16" s="5">
        <f>F16+J16</f>
        <v>4.1502340044271113</v>
      </c>
      <c r="L16" s="8">
        <f>ROUND(K16,3)</f>
        <v>4.1500000000000004</v>
      </c>
      <c r="M16" s="8">
        <f>ROUND(L16,3)</f>
        <v>4.1500000000000004</v>
      </c>
      <c r="N16" s="10" t="s">
        <v>13</v>
      </c>
    </row>
    <row r="17" spans="1:14" x14ac:dyDescent="0.2">
      <c r="A17" s="16" t="s">
        <v>94</v>
      </c>
      <c r="B17" s="18" t="s">
        <v>49</v>
      </c>
      <c r="C17" s="11" t="s">
        <v>49</v>
      </c>
      <c r="D17" s="12">
        <v>189.74</v>
      </c>
      <c r="E17" s="14" t="s">
        <v>50</v>
      </c>
      <c r="F17" s="5">
        <f t="shared" si="0"/>
        <v>3.726</v>
      </c>
      <c r="G17" s="6" t="s">
        <v>51</v>
      </c>
      <c r="H17" s="5">
        <f t="shared" si="1"/>
        <v>788.04</v>
      </c>
      <c r="I17" s="5">
        <f t="shared" si="5"/>
        <v>4.153262359017603</v>
      </c>
      <c r="J17" s="5">
        <f t="shared" si="2"/>
        <v>0.41532623590176032</v>
      </c>
      <c r="K17" s="5">
        <f t="shared" si="3"/>
        <v>4.1413262359017606</v>
      </c>
      <c r="L17" s="8">
        <f t="shared" si="4"/>
        <v>4.141</v>
      </c>
      <c r="M17" s="8">
        <f t="shared" si="4"/>
        <v>4.141</v>
      </c>
      <c r="N17" s="10" t="s">
        <v>13</v>
      </c>
    </row>
    <row r="18" spans="1:14" x14ac:dyDescent="0.2">
      <c r="A18" s="16" t="s">
        <v>95</v>
      </c>
      <c r="B18" s="18" t="s">
        <v>52</v>
      </c>
      <c r="C18" s="11" t="s">
        <v>52</v>
      </c>
      <c r="D18" s="12">
        <v>189.74</v>
      </c>
      <c r="E18" s="14" t="s">
        <v>53</v>
      </c>
      <c r="F18" s="5">
        <f t="shared" si="0"/>
        <v>3.681</v>
      </c>
      <c r="G18" s="6" t="s">
        <v>54</v>
      </c>
      <c r="H18" s="5">
        <f t="shared" si="1"/>
        <v>768.19500000000005</v>
      </c>
      <c r="I18" s="5">
        <f t="shared" si="5"/>
        <v>4.048671866765047</v>
      </c>
      <c r="J18" s="5">
        <f t="shared" si="2"/>
        <v>0.40486718667650473</v>
      </c>
      <c r="K18" s="5">
        <f t="shared" si="3"/>
        <v>4.0858671866765048</v>
      </c>
      <c r="L18" s="8">
        <f t="shared" si="4"/>
        <v>4.0860000000000003</v>
      </c>
      <c r="M18" s="8">
        <f t="shared" si="4"/>
        <v>4.0860000000000003</v>
      </c>
      <c r="N18" s="10" t="s">
        <v>13</v>
      </c>
    </row>
    <row r="19" spans="1:14" x14ac:dyDescent="0.2">
      <c r="A19" s="16" t="s">
        <v>96</v>
      </c>
      <c r="B19" s="18" t="s">
        <v>55</v>
      </c>
      <c r="C19" s="11" t="s">
        <v>55</v>
      </c>
      <c r="D19" s="12">
        <v>189.74</v>
      </c>
      <c r="E19" s="14" t="s">
        <v>56</v>
      </c>
      <c r="F19" s="5">
        <f t="shared" si="0"/>
        <v>3.6539999999999999</v>
      </c>
      <c r="G19" s="6" t="s">
        <v>57</v>
      </c>
      <c r="H19" s="5">
        <f t="shared" si="1"/>
        <v>758.54</v>
      </c>
      <c r="I19" s="5">
        <f t="shared" si="5"/>
        <v>3.997786444608411</v>
      </c>
      <c r="J19" s="5">
        <f t="shared" si="2"/>
        <v>0.3997786444608411</v>
      </c>
      <c r="K19" s="5">
        <f t="shared" si="3"/>
        <v>4.0537786444608415</v>
      </c>
      <c r="L19" s="8">
        <f t="shared" si="4"/>
        <v>4.0540000000000003</v>
      </c>
      <c r="M19" s="8">
        <f t="shared" si="4"/>
        <v>4.0540000000000003</v>
      </c>
      <c r="N19" s="10" t="s">
        <v>13</v>
      </c>
    </row>
    <row r="20" spans="1:14" x14ac:dyDescent="0.2">
      <c r="A20" s="16" t="s">
        <v>97</v>
      </c>
      <c r="B20" s="18" t="s">
        <v>28</v>
      </c>
      <c r="C20" s="11" t="s">
        <v>28</v>
      </c>
      <c r="D20" s="12">
        <v>189.74</v>
      </c>
      <c r="E20" s="14" t="s">
        <v>58</v>
      </c>
      <c r="F20" s="5">
        <f t="shared" si="0"/>
        <v>3.609</v>
      </c>
      <c r="G20" s="6" t="s">
        <v>59</v>
      </c>
      <c r="H20" s="5">
        <f t="shared" si="1"/>
        <v>760.31999999999994</v>
      </c>
      <c r="I20" s="5">
        <f t="shared" si="5"/>
        <v>4.0071677031727626</v>
      </c>
      <c r="J20" s="5">
        <f t="shared" si="2"/>
        <v>0.40071677031727626</v>
      </c>
      <c r="K20" s="5">
        <f t="shared" si="3"/>
        <v>4.0097167703172758</v>
      </c>
      <c r="L20" s="8">
        <f t="shared" si="4"/>
        <v>4.01</v>
      </c>
      <c r="M20" s="8">
        <f t="shared" si="4"/>
        <v>4.01</v>
      </c>
      <c r="N20" s="10" t="s">
        <v>13</v>
      </c>
    </row>
    <row r="21" spans="1:14" x14ac:dyDescent="0.2">
      <c r="A21" s="16" t="s">
        <v>98</v>
      </c>
      <c r="B21" s="18" t="s">
        <v>60</v>
      </c>
      <c r="C21" s="11" t="s">
        <v>60</v>
      </c>
      <c r="D21" s="12">
        <v>189.74</v>
      </c>
      <c r="E21" s="14" t="s">
        <v>61</v>
      </c>
      <c r="F21" s="5">
        <f t="shared" si="0"/>
        <v>3.5819999999999999</v>
      </c>
      <c r="G21" s="6" t="s">
        <v>62</v>
      </c>
      <c r="H21" s="5">
        <f t="shared" si="1"/>
        <v>767.81999999999994</v>
      </c>
      <c r="I21" s="5">
        <f t="shared" si="5"/>
        <v>4.0466954780225564</v>
      </c>
      <c r="J21" s="5">
        <f t="shared" si="2"/>
        <v>0.40466954780225567</v>
      </c>
      <c r="K21" s="5">
        <f t="shared" si="3"/>
        <v>3.9866695478022556</v>
      </c>
      <c r="L21" s="8">
        <f t="shared" ref="L21:M27" si="6">ROUND(K21,3)</f>
        <v>3.9870000000000001</v>
      </c>
      <c r="M21" s="8">
        <f t="shared" si="6"/>
        <v>3.9870000000000001</v>
      </c>
      <c r="N21" s="10" t="s">
        <v>13</v>
      </c>
    </row>
    <row r="22" spans="1:14" x14ac:dyDescent="0.2">
      <c r="A22" s="16" t="s">
        <v>99</v>
      </c>
      <c r="B22" s="18">
        <v>193.5</v>
      </c>
      <c r="C22" s="11">
        <v>193.5</v>
      </c>
      <c r="D22" s="12">
        <v>189.74</v>
      </c>
      <c r="E22" s="14" t="s">
        <v>61</v>
      </c>
      <c r="F22" s="5">
        <f t="shared" si="0"/>
        <v>3.5819999999999999</v>
      </c>
      <c r="G22" s="6" t="s">
        <v>65</v>
      </c>
      <c r="H22" s="5">
        <f t="shared" si="1"/>
        <v>719.82</v>
      </c>
      <c r="I22" s="5">
        <f t="shared" si="5"/>
        <v>3.7937177189838729</v>
      </c>
      <c r="J22" s="5">
        <f t="shared" si="2"/>
        <v>0.37937177189838733</v>
      </c>
      <c r="K22" s="5">
        <f t="shared" si="3"/>
        <v>3.9613717718983872</v>
      </c>
      <c r="L22" s="8">
        <f t="shared" si="6"/>
        <v>3.9609999999999999</v>
      </c>
      <c r="M22" s="8">
        <f t="shared" si="6"/>
        <v>3.9609999999999999</v>
      </c>
      <c r="N22" s="10" t="s">
        <v>13</v>
      </c>
    </row>
    <row r="23" spans="1:14" x14ac:dyDescent="0.2">
      <c r="A23" s="16" t="s">
        <v>100</v>
      </c>
      <c r="B23" s="18">
        <v>196.5</v>
      </c>
      <c r="C23" s="11">
        <v>196.5</v>
      </c>
      <c r="D23" s="12">
        <v>189.74</v>
      </c>
      <c r="E23" s="14" t="s">
        <v>63</v>
      </c>
      <c r="F23" s="5">
        <f t="shared" si="0"/>
        <v>3.5730000000000004</v>
      </c>
      <c r="G23" s="6" t="s">
        <v>64</v>
      </c>
      <c r="H23" s="5">
        <f t="shared" si="1"/>
        <v>756.52499999999998</v>
      </c>
      <c r="I23" s="5">
        <f t="shared" si="5"/>
        <v>3.9871666490987665</v>
      </c>
      <c r="J23" s="5">
        <f t="shared" si="2"/>
        <v>0.39871666490987667</v>
      </c>
      <c r="K23" s="5">
        <f t="shared" si="3"/>
        <v>3.9717166649098772</v>
      </c>
      <c r="L23" s="8">
        <f t="shared" si="6"/>
        <v>3.972</v>
      </c>
      <c r="M23" s="8">
        <f t="shared" si="6"/>
        <v>3.972</v>
      </c>
      <c r="N23" s="10" t="s">
        <v>13</v>
      </c>
    </row>
    <row r="24" spans="1:14" x14ac:dyDescent="0.2">
      <c r="A24" s="16" t="s">
        <v>101</v>
      </c>
      <c r="B24" s="18">
        <v>204</v>
      </c>
      <c r="C24" s="11">
        <v>204</v>
      </c>
      <c r="D24" s="12">
        <v>189.74</v>
      </c>
      <c r="E24" s="14" t="s">
        <v>66</v>
      </c>
      <c r="F24" s="5">
        <f t="shared" si="0"/>
        <v>3.5459999999999998</v>
      </c>
      <c r="G24" s="6" t="s">
        <v>59</v>
      </c>
      <c r="H24" s="5">
        <f t="shared" si="1"/>
        <v>783.36</v>
      </c>
      <c r="I24" s="5">
        <f t="shared" si="5"/>
        <v>4.1285970275113311</v>
      </c>
      <c r="J24" s="5">
        <f t="shared" si="2"/>
        <v>0.41285970275113315</v>
      </c>
      <c r="K24" s="5">
        <f t="shared" si="3"/>
        <v>3.9588597027511332</v>
      </c>
      <c r="L24" s="8">
        <f t="shared" si="6"/>
        <v>3.9590000000000001</v>
      </c>
      <c r="M24" s="8">
        <f t="shared" si="6"/>
        <v>3.9590000000000001</v>
      </c>
      <c r="N24" s="10" t="s">
        <v>13</v>
      </c>
    </row>
    <row r="25" spans="1:14" x14ac:dyDescent="0.2">
      <c r="A25" s="16" t="s">
        <v>102</v>
      </c>
      <c r="B25" s="18" t="s">
        <v>67</v>
      </c>
      <c r="C25" s="11" t="s">
        <v>67</v>
      </c>
      <c r="D25" s="12">
        <v>189.74</v>
      </c>
      <c r="E25" s="14" t="s">
        <v>68</v>
      </c>
      <c r="F25" s="5">
        <f t="shared" si="0"/>
        <v>3.5010000000000003</v>
      </c>
      <c r="G25" s="6" t="s">
        <v>69</v>
      </c>
      <c r="H25" s="5">
        <f t="shared" si="1"/>
        <v>744.57500000000005</v>
      </c>
      <c r="I25" s="5">
        <f t="shared" si="5"/>
        <v>3.9241857278380943</v>
      </c>
      <c r="J25" s="5">
        <f t="shared" si="2"/>
        <v>0.39241857278380943</v>
      </c>
      <c r="K25" s="5">
        <f t="shared" si="3"/>
        <v>3.8934185727838098</v>
      </c>
      <c r="L25" s="8">
        <f t="shared" si="6"/>
        <v>3.8929999999999998</v>
      </c>
      <c r="M25" s="8">
        <f t="shared" si="6"/>
        <v>3.8929999999999998</v>
      </c>
      <c r="N25" s="10" t="s">
        <v>13</v>
      </c>
    </row>
    <row r="26" spans="1:14" x14ac:dyDescent="0.2">
      <c r="A26" s="16" t="s">
        <v>103</v>
      </c>
      <c r="B26" s="18" t="s">
        <v>52</v>
      </c>
      <c r="C26" s="11" t="s">
        <v>52</v>
      </c>
      <c r="D26" s="12">
        <v>189.74</v>
      </c>
      <c r="E26" s="14" t="s">
        <v>54</v>
      </c>
      <c r="F26" s="5">
        <f t="shared" si="0"/>
        <v>3.4830000000000001</v>
      </c>
      <c r="G26" s="6" t="s">
        <v>70</v>
      </c>
      <c r="H26" s="5">
        <f t="shared" si="1"/>
        <v>754.3</v>
      </c>
      <c r="I26" s="5">
        <f t="shared" si="5"/>
        <v>3.9754400758933275</v>
      </c>
      <c r="J26" s="5">
        <f t="shared" si="2"/>
        <v>0.39754400758933278</v>
      </c>
      <c r="K26" s="5">
        <f t="shared" si="3"/>
        <v>3.8805440075893327</v>
      </c>
      <c r="L26" s="8">
        <f t="shared" si="6"/>
        <v>3.8809999999999998</v>
      </c>
      <c r="M26" s="8">
        <f t="shared" si="6"/>
        <v>3.8809999999999998</v>
      </c>
      <c r="N26" s="10" t="s">
        <v>13</v>
      </c>
    </row>
    <row r="27" spans="1:14" x14ac:dyDescent="0.2">
      <c r="A27" s="16" t="s">
        <v>104</v>
      </c>
      <c r="B27" s="18">
        <v>195</v>
      </c>
      <c r="C27" s="11">
        <v>195</v>
      </c>
      <c r="D27" s="12">
        <v>189.74</v>
      </c>
      <c r="E27" s="14" t="s">
        <v>71</v>
      </c>
      <c r="F27" s="5">
        <f t="shared" ref="F27:F30" si="7">E27*90%</f>
        <v>3.3120000000000003</v>
      </c>
      <c r="G27" s="6" t="s">
        <v>72</v>
      </c>
      <c r="H27" s="5">
        <f t="shared" si="1"/>
        <v>700.05</v>
      </c>
      <c r="I27" s="5">
        <f t="shared" si="5"/>
        <v>3.6895225044798141</v>
      </c>
      <c r="J27" s="5">
        <f t="shared" ref="J27:J30" si="8">I27*10%</f>
        <v>0.36895225044798141</v>
      </c>
      <c r="K27" s="5">
        <f t="shared" ref="K27:K30" si="9">F27+J27</f>
        <v>3.6809522504479819</v>
      </c>
      <c r="L27" s="8">
        <f t="shared" si="6"/>
        <v>3.681</v>
      </c>
      <c r="M27" s="8">
        <f t="shared" si="6"/>
        <v>3.681</v>
      </c>
      <c r="N27" s="10" t="s">
        <v>13</v>
      </c>
    </row>
    <row r="28" spans="1:14" x14ac:dyDescent="0.2">
      <c r="A28" s="16" t="s">
        <v>105</v>
      </c>
      <c r="B28" s="18">
        <v>191</v>
      </c>
      <c r="C28" s="11">
        <v>191</v>
      </c>
      <c r="D28" s="12">
        <v>189.74</v>
      </c>
      <c r="E28" s="14" t="s">
        <v>73</v>
      </c>
      <c r="F28" s="5">
        <f t="shared" si="7"/>
        <v>3.177</v>
      </c>
      <c r="G28" s="6" t="s">
        <v>74</v>
      </c>
      <c r="H28" s="5">
        <f t="shared" si="1"/>
        <v>666.59</v>
      </c>
      <c r="I28" s="5">
        <f t="shared" si="5"/>
        <v>3.5131759249499317</v>
      </c>
      <c r="J28" s="5">
        <f t="shared" si="8"/>
        <v>0.35131759249499317</v>
      </c>
      <c r="K28" s="5">
        <f t="shared" si="9"/>
        <v>3.528317592494993</v>
      </c>
      <c r="L28" s="8">
        <f t="shared" ref="L28:M30" si="10">ROUND(K28,3)</f>
        <v>3.528</v>
      </c>
      <c r="M28" s="8">
        <f t="shared" si="10"/>
        <v>3.528</v>
      </c>
      <c r="N28" s="10" t="s">
        <v>13</v>
      </c>
    </row>
    <row r="29" spans="1:14" x14ac:dyDescent="0.2">
      <c r="A29" s="16" t="s">
        <v>106</v>
      </c>
      <c r="B29" s="18">
        <v>193</v>
      </c>
      <c r="C29" s="11">
        <v>193</v>
      </c>
      <c r="D29" s="12">
        <v>189.74</v>
      </c>
      <c r="E29" s="15">
        <v>3.52</v>
      </c>
      <c r="F29" s="5">
        <f>E29*90%</f>
        <v>3.1680000000000001</v>
      </c>
      <c r="G29" s="6" t="s">
        <v>75</v>
      </c>
      <c r="H29" s="5">
        <f t="shared" si="1"/>
        <v>661.99</v>
      </c>
      <c r="I29" s="5">
        <f t="shared" si="5"/>
        <v>3.4889322230420574</v>
      </c>
      <c r="J29" s="5">
        <f>I29*10%</f>
        <v>0.34889322230420577</v>
      </c>
      <c r="K29" s="5">
        <f>F29+J29</f>
        <v>3.5168932223042058</v>
      </c>
      <c r="L29" s="8">
        <f t="shared" ref="L29:M29" si="11">ROUND(K29,3)</f>
        <v>3.5169999999999999</v>
      </c>
      <c r="M29" s="8">
        <f t="shared" si="11"/>
        <v>3.5169999999999999</v>
      </c>
      <c r="N29" s="10" t="s">
        <v>13</v>
      </c>
    </row>
    <row r="30" spans="1:14" x14ac:dyDescent="0.2">
      <c r="A30" s="16" t="s">
        <v>107</v>
      </c>
      <c r="B30" s="18" t="s">
        <v>16</v>
      </c>
      <c r="C30" s="11" t="s">
        <v>16</v>
      </c>
      <c r="D30" s="12">
        <v>189.74</v>
      </c>
      <c r="E30" s="14" t="s">
        <v>77</v>
      </c>
      <c r="F30" s="5">
        <f t="shared" si="7"/>
        <v>2.7269999999999999</v>
      </c>
      <c r="G30" s="6" t="s">
        <v>76</v>
      </c>
      <c r="H30" s="5">
        <f t="shared" si="1"/>
        <v>628</v>
      </c>
      <c r="I30" s="5">
        <f t="shared" si="5"/>
        <v>3.309792347422789</v>
      </c>
      <c r="J30" s="5">
        <f t="shared" si="8"/>
        <v>0.33097923474227892</v>
      </c>
      <c r="K30" s="5">
        <f t="shared" si="9"/>
        <v>3.057979234742279</v>
      </c>
      <c r="L30" s="8">
        <f t="shared" si="10"/>
        <v>3.0579999999999998</v>
      </c>
      <c r="M30" s="8">
        <f t="shared" si="10"/>
        <v>3.0579999999999998</v>
      </c>
      <c r="N30" s="10" t="s">
        <v>13</v>
      </c>
    </row>
  </sheetData>
  <sortState ref="B2:U66">
    <sortCondition descending="1" ref="E1"/>
  </sortState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吉yu</dc:creator>
  <cp:lastModifiedBy>Jiyi</cp:lastModifiedBy>
  <cp:lastPrinted>2024-09-09T07:58:04Z</cp:lastPrinted>
  <dcterms:created xsi:type="dcterms:W3CDTF">2022-09-14T05:42:00Z</dcterms:created>
  <dcterms:modified xsi:type="dcterms:W3CDTF">2024-09-11T09:32:35Z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1118B7366012436596A6DD8CA7453144_12</vt:lpwstr>
  </property>
  <property fmtid="{D5CDD505-2E9C-101B-9397-08002B2CF9AE}" pid="3" name="KSOProductBuildVer">
    <vt:lpwstr>2052-12.1.0.17827</vt:lpwstr>
  </property>
</Properties>
</file>