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级推免\推免绩点\按学业评价排序（9.9）\第二轮学业评价公示（上网公示版）\"/>
    </mc:Choice>
  </mc:AlternateContent>
  <bookViews>
    <workbookView xWindow="0" yWindow="0" windowWidth="19635" windowHeight="7695"/>
  </bookViews>
  <sheets>
    <sheet name="Sheet1" sheetId="1" r:id="rId1"/>
  </sheets>
  <definedNames>
    <definedName name="_xlnm._FilterDatabase" localSheetId="0" hidden="1">Sheet1!$A$1:$N$60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1" i="1" l="1"/>
  <c r="I61" i="1" s="1"/>
  <c r="F61" i="1"/>
  <c r="H60" i="1"/>
  <c r="I60" i="1" s="1"/>
  <c r="F60" i="1"/>
  <c r="H59" i="1"/>
  <c r="I59" i="1" s="1"/>
  <c r="F59" i="1"/>
  <c r="H58" i="1"/>
  <c r="I58" i="1" s="1"/>
  <c r="F58" i="1"/>
  <c r="H57" i="1"/>
  <c r="I57" i="1" s="1"/>
  <c r="F57" i="1"/>
  <c r="H56" i="1"/>
  <c r="I56" i="1" s="1"/>
  <c r="F56" i="1"/>
  <c r="H55" i="1"/>
  <c r="I55" i="1" s="1"/>
  <c r="F55" i="1"/>
  <c r="H54" i="1"/>
  <c r="I54" i="1" s="1"/>
  <c r="F54" i="1"/>
  <c r="H63" i="1"/>
  <c r="I63" i="1" s="1"/>
  <c r="F63" i="1"/>
  <c r="H53" i="1"/>
  <c r="I53" i="1" s="1"/>
  <c r="F53" i="1"/>
  <c r="H52" i="1"/>
  <c r="I52" i="1" s="1"/>
  <c r="F52" i="1"/>
  <c r="H51" i="1"/>
  <c r="I51" i="1" s="1"/>
  <c r="F51" i="1"/>
  <c r="H50" i="1"/>
  <c r="I50" i="1" s="1"/>
  <c r="F50" i="1"/>
  <c r="H49" i="1"/>
  <c r="I49" i="1" s="1"/>
  <c r="F49" i="1"/>
  <c r="H48" i="1"/>
  <c r="I48" i="1" s="1"/>
  <c r="F48" i="1"/>
  <c r="H47" i="1"/>
  <c r="I47" i="1" s="1"/>
  <c r="F47" i="1"/>
  <c r="H46" i="1"/>
  <c r="I46" i="1" s="1"/>
  <c r="F46" i="1"/>
  <c r="H45" i="1"/>
  <c r="I45" i="1" s="1"/>
  <c r="F45" i="1"/>
  <c r="H44" i="1"/>
  <c r="I44" i="1" s="1"/>
  <c r="F44" i="1"/>
  <c r="H43" i="1"/>
  <c r="I43" i="1" s="1"/>
  <c r="F43" i="1"/>
  <c r="H42" i="1"/>
  <c r="I42" i="1" s="1"/>
  <c r="F42" i="1"/>
  <c r="H41" i="1"/>
  <c r="I41" i="1" s="1"/>
  <c r="F41" i="1"/>
  <c r="H40" i="1"/>
  <c r="I40" i="1" s="1"/>
  <c r="F40" i="1"/>
  <c r="H39" i="1"/>
  <c r="I39" i="1" s="1"/>
  <c r="F39" i="1"/>
  <c r="H38" i="1"/>
  <c r="I38" i="1" s="1"/>
  <c r="F38" i="1"/>
  <c r="H37" i="1"/>
  <c r="I37" i="1" s="1"/>
  <c r="F37" i="1"/>
  <c r="H36" i="1"/>
  <c r="I36" i="1" s="1"/>
  <c r="F36" i="1"/>
  <c r="H35" i="1"/>
  <c r="I35" i="1" s="1"/>
  <c r="F35" i="1"/>
  <c r="H34" i="1"/>
  <c r="I34" i="1" s="1"/>
  <c r="F34" i="1"/>
  <c r="H33" i="1"/>
  <c r="I33" i="1" s="1"/>
  <c r="F33" i="1"/>
  <c r="H32" i="1"/>
  <c r="I32" i="1" s="1"/>
  <c r="F32" i="1"/>
  <c r="H31" i="1"/>
  <c r="I31" i="1" s="1"/>
  <c r="F31" i="1"/>
  <c r="H30" i="1"/>
  <c r="I30" i="1" s="1"/>
  <c r="F30" i="1"/>
  <c r="H29" i="1"/>
  <c r="I29" i="1" s="1"/>
  <c r="F29" i="1"/>
  <c r="H28" i="1"/>
  <c r="I28" i="1" s="1"/>
  <c r="F28" i="1"/>
  <c r="H27" i="1"/>
  <c r="I27" i="1" s="1"/>
  <c r="F27" i="1"/>
  <c r="H26" i="1"/>
  <c r="I26" i="1" s="1"/>
  <c r="F26" i="1"/>
  <c r="H25" i="1"/>
  <c r="I25" i="1" s="1"/>
  <c r="F25" i="1"/>
  <c r="H24" i="1"/>
  <c r="I24" i="1" s="1"/>
  <c r="F24" i="1"/>
  <c r="H23" i="1"/>
  <c r="I23" i="1" s="1"/>
  <c r="F23" i="1"/>
  <c r="H22" i="1"/>
  <c r="I22" i="1" s="1"/>
  <c r="F22" i="1"/>
  <c r="H21" i="1"/>
  <c r="I21" i="1" s="1"/>
  <c r="F21" i="1"/>
  <c r="H20" i="1"/>
  <c r="I20" i="1" s="1"/>
  <c r="F20" i="1"/>
  <c r="H19" i="1"/>
  <c r="I19" i="1" s="1"/>
  <c r="F19" i="1"/>
  <c r="H18" i="1"/>
  <c r="I18" i="1" s="1"/>
  <c r="F18" i="1"/>
  <c r="H17" i="1"/>
  <c r="I17" i="1" s="1"/>
  <c r="F17" i="1"/>
  <c r="H16" i="1"/>
  <c r="I16" i="1" s="1"/>
  <c r="F16" i="1"/>
  <c r="H15" i="1"/>
  <c r="I15" i="1" s="1"/>
  <c r="F15" i="1"/>
  <c r="H14" i="1"/>
  <c r="I14" i="1" s="1"/>
  <c r="F14" i="1"/>
  <c r="H13" i="1"/>
  <c r="I13" i="1" s="1"/>
  <c r="F13" i="1"/>
  <c r="H12" i="1"/>
  <c r="I12" i="1" s="1"/>
  <c r="F12" i="1"/>
  <c r="H11" i="1"/>
  <c r="I11" i="1" s="1"/>
  <c r="F11" i="1"/>
  <c r="H10" i="1"/>
  <c r="I10" i="1" s="1"/>
  <c r="F10" i="1"/>
  <c r="H9" i="1"/>
  <c r="I9" i="1" s="1"/>
  <c r="F9" i="1"/>
  <c r="H8" i="1"/>
  <c r="I8" i="1" s="1"/>
  <c r="F8" i="1"/>
  <c r="H7" i="1"/>
  <c r="I7" i="1" s="1"/>
  <c r="F7" i="1"/>
  <c r="H6" i="1"/>
  <c r="I6" i="1" s="1"/>
  <c r="F6" i="1"/>
  <c r="H5" i="1"/>
  <c r="I5" i="1" s="1"/>
  <c r="F5" i="1"/>
  <c r="H4" i="1"/>
  <c r="I4" i="1" s="1"/>
  <c r="F4" i="1"/>
  <c r="H3" i="1"/>
  <c r="I3" i="1" s="1"/>
  <c r="F3" i="1"/>
  <c r="H2" i="1"/>
  <c r="I2" i="1" s="1"/>
  <c r="F2" i="1"/>
  <c r="J2" i="1" l="1"/>
  <c r="K2" i="1" s="1"/>
  <c r="L2" i="1" s="1"/>
  <c r="M2" i="1" s="1"/>
  <c r="J9" i="1"/>
  <c r="K9" i="1" s="1"/>
  <c r="L9" i="1" s="1"/>
  <c r="M9" i="1" s="1"/>
  <c r="J13" i="1"/>
  <c r="K13" i="1" s="1"/>
  <c r="L13" i="1" s="1"/>
  <c r="M13" i="1" s="1"/>
  <c r="J17" i="1"/>
  <c r="K17" i="1" s="1"/>
  <c r="L17" i="1" s="1"/>
  <c r="M17" i="1" s="1"/>
  <c r="J21" i="1"/>
  <c r="K21" i="1" s="1"/>
  <c r="L21" i="1" s="1"/>
  <c r="M21" i="1" s="1"/>
  <c r="J25" i="1"/>
  <c r="K25" i="1" s="1"/>
  <c r="L25" i="1" s="1"/>
  <c r="M25" i="1" s="1"/>
  <c r="J29" i="1"/>
  <c r="K29" i="1" s="1"/>
  <c r="L29" i="1" s="1"/>
  <c r="M29" i="1" s="1"/>
  <c r="J10" i="1"/>
  <c r="K10" i="1" s="1"/>
  <c r="L10" i="1" s="1"/>
  <c r="M10" i="1" s="1"/>
  <c r="J38" i="1"/>
  <c r="K38" i="1" s="1"/>
  <c r="L38" i="1" s="1"/>
  <c r="M38" i="1" s="1"/>
  <c r="J48" i="1"/>
  <c r="K48" i="1" s="1"/>
  <c r="L48" i="1" s="1"/>
  <c r="M48" i="1" s="1"/>
  <c r="J59" i="1"/>
  <c r="K59" i="1" s="1"/>
  <c r="L59" i="1" s="1"/>
  <c r="M59" i="1" s="1"/>
  <c r="J4" i="1"/>
  <c r="K4" i="1" s="1"/>
  <c r="L4" i="1" s="1"/>
  <c r="M4" i="1" s="1"/>
  <c r="J7" i="1"/>
  <c r="K7" i="1" s="1"/>
  <c r="L7" i="1" s="1"/>
  <c r="M7" i="1" s="1"/>
  <c r="J19" i="1"/>
  <c r="K19" i="1" s="1"/>
  <c r="L19" i="1" s="1"/>
  <c r="M19" i="1" s="1"/>
  <c r="J27" i="1"/>
  <c r="K27" i="1" s="1"/>
  <c r="L27" i="1" s="1"/>
  <c r="M27" i="1" s="1"/>
  <c r="J63" i="1"/>
  <c r="K63" i="1" s="1"/>
  <c r="L63" i="1" s="1"/>
  <c r="M63" i="1" s="1"/>
  <c r="J5" i="1"/>
  <c r="K5" i="1" s="1"/>
  <c r="L5" i="1" s="1"/>
  <c r="M5" i="1" s="1"/>
  <c r="J8" i="1"/>
  <c r="K8" i="1" s="1"/>
  <c r="L8" i="1" s="1"/>
  <c r="M8" i="1" s="1"/>
  <c r="J60" i="1"/>
  <c r="K60" i="1" s="1"/>
  <c r="L60" i="1" s="1"/>
  <c r="M60" i="1" s="1"/>
  <c r="J12" i="1"/>
  <c r="K12" i="1" s="1"/>
  <c r="L12" i="1" s="1"/>
  <c r="M12" i="1" s="1"/>
  <c r="J20" i="1"/>
  <c r="K20" i="1" s="1"/>
  <c r="L20" i="1" s="1"/>
  <c r="M20" i="1" s="1"/>
  <c r="J28" i="1"/>
  <c r="K28" i="1" s="1"/>
  <c r="L28" i="1" s="1"/>
  <c r="M28" i="1" s="1"/>
  <c r="J31" i="1"/>
  <c r="K31" i="1" s="1"/>
  <c r="L31" i="1" s="1"/>
  <c r="M31" i="1" s="1"/>
  <c r="J42" i="1"/>
  <c r="K42" i="1" s="1"/>
  <c r="L42" i="1" s="1"/>
  <c r="M42" i="1" s="1"/>
  <c r="J47" i="1"/>
  <c r="K47" i="1" s="1"/>
  <c r="L47" i="1" s="1"/>
  <c r="M47" i="1" s="1"/>
  <c r="J52" i="1"/>
  <c r="K52" i="1" s="1"/>
  <c r="L52" i="1" s="1"/>
  <c r="M52" i="1" s="1"/>
  <c r="J58" i="1"/>
  <c r="K58" i="1" s="1"/>
  <c r="L58" i="1" s="1"/>
  <c r="M58" i="1" s="1"/>
  <c r="J3" i="1"/>
  <c r="K3" i="1" s="1"/>
  <c r="L3" i="1" s="1"/>
  <c r="M3" i="1" s="1"/>
  <c r="J23" i="1"/>
  <c r="K23" i="1" s="1"/>
  <c r="L23" i="1" s="1"/>
  <c r="M23" i="1" s="1"/>
  <c r="J15" i="1"/>
  <c r="K15" i="1" s="1"/>
  <c r="L15" i="1" s="1"/>
  <c r="M15" i="1" s="1"/>
  <c r="J6" i="1"/>
  <c r="K6" i="1" s="1"/>
  <c r="L6" i="1" s="1"/>
  <c r="M6" i="1" s="1"/>
  <c r="J18" i="1"/>
  <c r="K18" i="1" s="1"/>
  <c r="L18" i="1" s="1"/>
  <c r="M18" i="1" s="1"/>
  <c r="J26" i="1"/>
  <c r="K26" i="1" s="1"/>
  <c r="L26" i="1" s="1"/>
  <c r="M26" i="1" s="1"/>
  <c r="J36" i="1"/>
  <c r="K36" i="1" s="1"/>
  <c r="L36" i="1" s="1"/>
  <c r="M36" i="1" s="1"/>
  <c r="J43" i="1"/>
  <c r="K43" i="1" s="1"/>
  <c r="L43" i="1" s="1"/>
  <c r="M43" i="1" s="1"/>
  <c r="J44" i="1"/>
  <c r="K44" i="1" s="1"/>
  <c r="L44" i="1" s="1"/>
  <c r="M44" i="1" s="1"/>
  <c r="J50" i="1"/>
  <c r="K50" i="1" s="1"/>
  <c r="L50" i="1" s="1"/>
  <c r="M50" i="1" s="1"/>
  <c r="J54" i="1"/>
  <c r="K54" i="1" s="1"/>
  <c r="L54" i="1" s="1"/>
  <c r="M54" i="1" s="1"/>
  <c r="J16" i="1"/>
  <c r="K16" i="1" s="1"/>
  <c r="L16" i="1" s="1"/>
  <c r="M16" i="1" s="1"/>
  <c r="J24" i="1"/>
  <c r="K24" i="1" s="1"/>
  <c r="L24" i="1" s="1"/>
  <c r="M24" i="1" s="1"/>
  <c r="J37" i="1"/>
  <c r="K37" i="1" s="1"/>
  <c r="L37" i="1" s="1"/>
  <c r="M37" i="1" s="1"/>
  <c r="J55" i="1"/>
  <c r="K55" i="1" s="1"/>
  <c r="L55" i="1" s="1"/>
  <c r="M55" i="1" s="1"/>
  <c r="J57" i="1"/>
  <c r="K57" i="1" s="1"/>
  <c r="L57" i="1" s="1"/>
  <c r="M57" i="1" s="1"/>
  <c r="J61" i="1"/>
  <c r="K61" i="1" s="1"/>
  <c r="L61" i="1" s="1"/>
  <c r="M61" i="1" s="1"/>
  <c r="J11" i="1"/>
  <c r="K11" i="1" s="1"/>
  <c r="L11" i="1" s="1"/>
  <c r="M11" i="1" s="1"/>
  <c r="J14" i="1"/>
  <c r="K14" i="1" s="1"/>
  <c r="L14" i="1" s="1"/>
  <c r="M14" i="1" s="1"/>
  <c r="J22" i="1"/>
  <c r="K22" i="1" s="1"/>
  <c r="L22" i="1" s="1"/>
  <c r="M22" i="1" s="1"/>
  <c r="J34" i="1"/>
  <c r="K34" i="1" s="1"/>
  <c r="L34" i="1" s="1"/>
  <c r="M34" i="1" s="1"/>
  <c r="J41" i="1"/>
  <c r="K41" i="1" s="1"/>
  <c r="L41" i="1" s="1"/>
  <c r="M41" i="1" s="1"/>
  <c r="J46" i="1"/>
  <c r="K46" i="1" s="1"/>
  <c r="L46" i="1" s="1"/>
  <c r="M46" i="1" s="1"/>
  <c r="J56" i="1"/>
  <c r="K56" i="1" s="1"/>
  <c r="L56" i="1" s="1"/>
  <c r="M56" i="1" s="1"/>
  <c r="J30" i="1"/>
  <c r="K30" i="1" s="1"/>
  <c r="L30" i="1" s="1"/>
  <c r="M30" i="1" s="1"/>
  <c r="J32" i="1"/>
  <c r="K32" i="1" s="1"/>
  <c r="L32" i="1" s="1"/>
  <c r="M32" i="1" s="1"/>
  <c r="J39" i="1"/>
  <c r="K39" i="1" s="1"/>
  <c r="L39" i="1" s="1"/>
  <c r="M39" i="1" s="1"/>
  <c r="J49" i="1"/>
  <c r="K49" i="1" s="1"/>
  <c r="L49" i="1" s="1"/>
  <c r="M49" i="1" s="1"/>
  <c r="J35" i="1"/>
  <c r="K35" i="1" s="1"/>
  <c r="L35" i="1" s="1"/>
  <c r="M35" i="1" s="1"/>
  <c r="J40" i="1"/>
  <c r="K40" i="1" s="1"/>
  <c r="L40" i="1" s="1"/>
  <c r="M40" i="1" s="1"/>
  <c r="J45" i="1"/>
  <c r="K45" i="1" s="1"/>
  <c r="L45" i="1" s="1"/>
  <c r="M45" i="1" s="1"/>
  <c r="J53" i="1"/>
  <c r="K53" i="1" s="1"/>
  <c r="L53" i="1" s="1"/>
  <c r="M53" i="1" s="1"/>
  <c r="J33" i="1"/>
  <c r="K33" i="1" s="1"/>
  <c r="L33" i="1" s="1"/>
  <c r="M33" i="1" s="1"/>
  <c r="J51" i="1"/>
  <c r="K51" i="1" s="1"/>
  <c r="L51" i="1" s="1"/>
  <c r="M51" i="1" s="1"/>
</calcChain>
</file>

<file path=xl/sharedStrings.xml><?xml version="1.0" encoding="utf-8"?>
<sst xmlns="http://schemas.openxmlformats.org/spreadsheetml/2006/main" count="348" uniqueCount="179">
  <si>
    <t>累计有效学分1</t>
  </si>
  <si>
    <t>累计有效学分2</t>
  </si>
  <si>
    <t>所有课程累计平均绩点</t>
  </si>
  <si>
    <t>所有课程累计平均绩点×累计有效学分</t>
  </si>
  <si>
    <t>（所有课程累计平均绩点×累计有效学分）/平均累计有效学分</t>
  </si>
  <si>
    <t>（所有课程累计平均绩点×累计有效学分）/平均累计有效学分*10%</t>
  </si>
  <si>
    <t>学业成绩=主修专业课程累计平均绩点（含权重）×90%+（所有课程累计平均绩点×累计有效学分）/平均累计有效学分*10%</t>
  </si>
  <si>
    <t>学业成绩（取小数点后三位）</t>
  </si>
  <si>
    <t>学业成绩</t>
  </si>
  <si>
    <t>专业名称</t>
  </si>
  <si>
    <t>198.00</t>
  </si>
  <si>
    <t>5.01</t>
  </si>
  <si>
    <t>4.66</t>
  </si>
  <si>
    <t>临床医学</t>
  </si>
  <si>
    <t>195.00</t>
  </si>
  <si>
    <t>4.94</t>
  </si>
  <si>
    <t>4.58</t>
  </si>
  <si>
    <t>199.00</t>
  </si>
  <si>
    <t>4.92</t>
  </si>
  <si>
    <t>4.53</t>
  </si>
  <si>
    <t>205.00</t>
  </si>
  <si>
    <t>4.87</t>
  </si>
  <si>
    <t>4.50</t>
  </si>
  <si>
    <t>4.78</t>
  </si>
  <si>
    <t>4.48</t>
  </si>
  <si>
    <t>4.47</t>
  </si>
  <si>
    <t>4.76</t>
  </si>
  <si>
    <t>194.50</t>
  </si>
  <si>
    <t>4.75</t>
  </si>
  <si>
    <t>4.40</t>
  </si>
  <si>
    <t>4.74</t>
  </si>
  <si>
    <t>4.38</t>
  </si>
  <si>
    <t>4.72</t>
  </si>
  <si>
    <t>4.33</t>
  </si>
  <si>
    <t>197.00</t>
  </si>
  <si>
    <t>4.70</t>
  </si>
  <si>
    <t>4.44</t>
  </si>
  <si>
    <t>194.00</t>
  </si>
  <si>
    <t>4.69</t>
  </si>
  <si>
    <t>4.34</t>
  </si>
  <si>
    <t>195.50</t>
  </si>
  <si>
    <t>4.67</t>
  </si>
  <si>
    <t>4.35</t>
  </si>
  <si>
    <t>4.63</t>
  </si>
  <si>
    <t>4.23</t>
  </si>
  <si>
    <t>4.28</t>
  </si>
  <si>
    <t>4.62</t>
  </si>
  <si>
    <t>4.29</t>
  </si>
  <si>
    <t>4.59</t>
  </si>
  <si>
    <t>4.26</t>
  </si>
  <si>
    <t>4.61</t>
  </si>
  <si>
    <t>4.60</t>
  </si>
  <si>
    <t>4.30</t>
  </si>
  <si>
    <t>4.27</t>
  </si>
  <si>
    <t>4.56</t>
  </si>
  <si>
    <t>4.25</t>
  </si>
  <si>
    <t>203.50</t>
  </si>
  <si>
    <t>4.49</t>
  </si>
  <si>
    <t>4.19</t>
  </si>
  <si>
    <t>4.46</t>
  </si>
  <si>
    <t>4.21</t>
  </si>
  <si>
    <t>198.50</t>
  </si>
  <si>
    <t>196.00</t>
  </si>
  <si>
    <t>4.45</t>
  </si>
  <si>
    <t>4.17</t>
  </si>
  <si>
    <t>4.14</t>
  </si>
  <si>
    <t>202.50</t>
  </si>
  <si>
    <t>4.43</t>
  </si>
  <si>
    <t>4.20</t>
  </si>
  <si>
    <t>4.13</t>
  </si>
  <si>
    <t>4.41</t>
  </si>
  <si>
    <t>4.07</t>
  </si>
  <si>
    <t>4.37</t>
  </si>
  <si>
    <t>4.12</t>
  </si>
  <si>
    <t>4.36</t>
  </si>
  <si>
    <t>4.09</t>
  </si>
  <si>
    <t>197.50</t>
  </si>
  <si>
    <t>4.00</t>
  </si>
  <si>
    <t>3.97</t>
  </si>
  <si>
    <t>3.91</t>
  </si>
  <si>
    <t>196.50</t>
  </si>
  <si>
    <t>4.15</t>
  </si>
  <si>
    <t>3.82</t>
  </si>
  <si>
    <t>3.86</t>
  </si>
  <si>
    <t>3.85</t>
  </si>
  <si>
    <t>193.50</t>
  </si>
  <si>
    <t>3.90</t>
  </si>
  <si>
    <t>4.08</t>
  </si>
  <si>
    <t>3.88</t>
  </si>
  <si>
    <t>4.06</t>
  </si>
  <si>
    <t>3.84</t>
  </si>
  <si>
    <t>3.83</t>
  </si>
  <si>
    <t>3.79</t>
  </si>
  <si>
    <t>4.03</t>
  </si>
  <si>
    <t>3.75</t>
  </si>
  <si>
    <t>4.02</t>
  </si>
  <si>
    <t>3.94</t>
  </si>
  <si>
    <t>212.50</t>
  </si>
  <si>
    <t>3.87</t>
  </si>
  <si>
    <t>3.71</t>
  </si>
  <si>
    <t>3.72</t>
  </si>
  <si>
    <t>3.66</t>
  </si>
  <si>
    <t>3.70</t>
  </si>
  <si>
    <t>199.50</t>
  </si>
  <si>
    <t>3.65</t>
  </si>
  <si>
    <t>3.44</t>
  </si>
  <si>
    <t>3.49</t>
  </si>
  <si>
    <t>3.34</t>
  </si>
  <si>
    <t>3.45</t>
  </si>
  <si>
    <t>3.30</t>
  </si>
  <si>
    <t>3.26</t>
  </si>
  <si>
    <t>3.29</t>
  </si>
  <si>
    <t>3.28</t>
  </si>
  <si>
    <t>临床医学（竺院混合班）</t>
    <phoneticPr fontId="5" type="noConversion"/>
  </si>
  <si>
    <t>******0510</t>
  </si>
  <si>
    <t>******5543</t>
  </si>
  <si>
    <t>******3079</t>
  </si>
  <si>
    <t>******2803</t>
  </si>
  <si>
    <t>******3478</t>
  </si>
  <si>
    <t>******3249</t>
  </si>
  <si>
    <t>******3259</t>
  </si>
  <si>
    <t>******3098</t>
  </si>
  <si>
    <t>******0810</t>
  </si>
  <si>
    <t>******2924</t>
  </si>
  <si>
    <t>******3281</t>
  </si>
  <si>
    <t>******3234</t>
  </si>
  <si>
    <t>******3251</t>
  </si>
  <si>
    <t>******5361</t>
  </si>
  <si>
    <t>******3125</t>
  </si>
  <si>
    <t>******0839</t>
  </si>
  <si>
    <t>******2935</t>
  </si>
  <si>
    <t>******5542</t>
  </si>
  <si>
    <t>******5884</t>
  </si>
  <si>
    <t>******6022</t>
  </si>
  <si>
    <t>******0532</t>
  </si>
  <si>
    <t>******0582</t>
  </si>
  <si>
    <t>******3104</t>
  </si>
  <si>
    <t>******0755</t>
  </si>
  <si>
    <t>******3113</t>
  </si>
  <si>
    <t>******1845</t>
  </si>
  <si>
    <t>******3142</t>
  </si>
  <si>
    <t>******0426</t>
  </si>
  <si>
    <t>******3187</t>
  </si>
  <si>
    <t>******2796</t>
  </si>
  <si>
    <t>******1846</t>
  </si>
  <si>
    <t>******2691</t>
  </si>
  <si>
    <t>******5668</t>
  </si>
  <si>
    <t>******5186</t>
  </si>
  <si>
    <t>******3072</t>
  </si>
  <si>
    <t>******2692</t>
  </si>
  <si>
    <t>******3144</t>
  </si>
  <si>
    <t>******3141</t>
  </si>
  <si>
    <t>******0300</t>
  </si>
  <si>
    <t>******5192</t>
  </si>
  <si>
    <t>******1878</t>
  </si>
  <si>
    <t>******6297</t>
  </si>
  <si>
    <t>******6020</t>
  </si>
  <si>
    <t>******0355</t>
  </si>
  <si>
    <t>******5362</t>
  </si>
  <si>
    <t>******0307</t>
  </si>
  <si>
    <t>******5185</t>
  </si>
  <si>
    <t>******1946</t>
  </si>
  <si>
    <t>******2693</t>
  </si>
  <si>
    <t>******5295</t>
  </si>
  <si>
    <t>******5956</t>
  </si>
  <si>
    <t>******6021</t>
  </si>
  <si>
    <t>******3264</t>
  </si>
  <si>
    <t>******3171</t>
  </si>
  <si>
    <t>******3266</t>
  </si>
  <si>
    <t>******1437</t>
  </si>
  <si>
    <t>******2292</t>
  </si>
  <si>
    <t>******3099</t>
  </si>
  <si>
    <t>******3151</t>
  </si>
  <si>
    <t>******0566</t>
  </si>
  <si>
    <t>******0733</t>
  </si>
  <si>
    <t>学号</t>
    <phoneticPr fontId="5" type="noConversion"/>
  </si>
  <si>
    <t>平均累计有效学分（本专业当年级全体学生）</t>
    <phoneticPr fontId="5" type="noConversion"/>
  </si>
  <si>
    <t>主修专业课程累计平均绩点（含权重）*90%</t>
    <phoneticPr fontId="5" type="noConversion"/>
  </si>
  <si>
    <t>主修专业课程累计平均绩点（含权重）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</si>
</sst>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0_ "/>
  </numFmts>
  <fonts count="7">
    <font>
      <sz val="11"/>
      <color theme="1"/>
      <name val="等线"/>
      <charset val="134"/>
      <scheme val="minor"/>
    </font>
    <font>
      <sz val="11"/>
      <name val="等线"/>
      <family val="3"/>
      <charset val="134"/>
      <scheme val="minor"/>
    </font>
    <font>
      <sz val="10"/>
      <color theme="1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0" fillId="0" borderId="2" xfId="0" applyBorder="1" applyAlignment="1"/>
    <xf numFmtId="176" fontId="4" fillId="2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left" vertical="center"/>
    </xf>
    <xf numFmtId="0" fontId="2" fillId="0" borderId="1" xfId="0" quotePrefix="1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4" xfId="0" applyBorder="1" applyAlignment="1"/>
    <xf numFmtId="0" fontId="0" fillId="0" borderId="5" xfId="0" applyBorder="1" applyAlignment="1">
      <alignment horizontal="left"/>
    </xf>
    <xf numFmtId="0" fontId="6" fillId="3" borderId="0" xfId="0" applyFont="1" applyFill="1">
      <alignment vertical="center"/>
    </xf>
    <xf numFmtId="0" fontId="6" fillId="3" borderId="3" xfId="0" applyFont="1" applyFill="1" applyBorder="1" applyAlignment="1"/>
    <xf numFmtId="0" fontId="6" fillId="3" borderId="3" xfId="0" applyFont="1" applyFill="1" applyBorder="1" applyAlignment="1">
      <alignment horizontal="left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workbookViewId="0">
      <selection activeCell="Q7" sqref="Q7"/>
    </sheetView>
  </sheetViews>
  <sheetFormatPr defaultColWidth="10.625" defaultRowHeight="14.25"/>
  <cols>
    <col min="1" max="1" width="11.625" style="2" customWidth="1"/>
    <col min="2" max="10" width="10.625" style="2" customWidth="1"/>
    <col min="11" max="11" width="13.875" style="2" customWidth="1"/>
    <col min="12" max="13" width="10.625" style="3" customWidth="1"/>
    <col min="14" max="14" width="20.625" style="2" customWidth="1"/>
  </cols>
  <sheetData>
    <row r="1" spans="1:14" s="1" customFormat="1" ht="115.5" customHeight="1">
      <c r="A1" s="4" t="s">
        <v>175</v>
      </c>
      <c r="B1" s="4" t="s">
        <v>0</v>
      </c>
      <c r="C1" s="4" t="s">
        <v>1</v>
      </c>
      <c r="D1" s="4" t="s">
        <v>176</v>
      </c>
      <c r="E1" s="4" t="s">
        <v>178</v>
      </c>
      <c r="F1" s="4" t="s">
        <v>177</v>
      </c>
      <c r="G1" s="4" t="s">
        <v>2</v>
      </c>
      <c r="H1" s="4" t="s">
        <v>3</v>
      </c>
      <c r="I1" s="4" t="s">
        <v>4</v>
      </c>
      <c r="J1" s="4" t="s">
        <v>5</v>
      </c>
      <c r="K1" s="4" t="s">
        <v>6</v>
      </c>
      <c r="L1" s="7" t="s">
        <v>7</v>
      </c>
      <c r="M1" s="7" t="s">
        <v>8</v>
      </c>
      <c r="N1" s="4" t="s">
        <v>9</v>
      </c>
    </row>
    <row r="2" spans="1:14">
      <c r="A2" s="14" t="s">
        <v>114</v>
      </c>
      <c r="B2" s="10" t="s">
        <v>10</v>
      </c>
      <c r="C2" s="12" t="s">
        <v>10</v>
      </c>
      <c r="D2" s="12">
        <v>196.296875</v>
      </c>
      <c r="E2" s="11" t="s">
        <v>11</v>
      </c>
      <c r="F2" s="5">
        <f t="shared" ref="F2:F33" si="0">E2*90%</f>
        <v>4.5090000000000003</v>
      </c>
      <c r="G2" s="6" t="s">
        <v>12</v>
      </c>
      <c r="H2" s="5">
        <f t="shared" ref="H2:H33" si="1">G2*C2</f>
        <v>922.68000000000006</v>
      </c>
      <c r="I2" s="5">
        <f t="shared" ref="I2:I33" si="2">H2/D2</f>
        <v>4.7004314256149016</v>
      </c>
      <c r="J2" s="5">
        <f t="shared" ref="J2:J33" si="3">I2*10%</f>
        <v>0.47004314256149016</v>
      </c>
      <c r="K2" s="5">
        <f t="shared" ref="K2:K33" si="4">F2+J2</f>
        <v>4.9790431425614905</v>
      </c>
      <c r="L2" s="8">
        <f t="shared" ref="L2:M21" si="5">ROUND(K2,3)</f>
        <v>4.9790000000000001</v>
      </c>
      <c r="M2" s="8">
        <f t="shared" si="5"/>
        <v>4.9790000000000001</v>
      </c>
      <c r="N2" s="9" t="s">
        <v>13</v>
      </c>
    </row>
    <row r="3" spans="1:14">
      <c r="A3" s="14" t="s">
        <v>115</v>
      </c>
      <c r="B3" s="10" t="s">
        <v>14</v>
      </c>
      <c r="C3" s="12" t="s">
        <v>14</v>
      </c>
      <c r="D3" s="12">
        <v>196.296875</v>
      </c>
      <c r="E3" s="11" t="s">
        <v>15</v>
      </c>
      <c r="F3" s="5">
        <f t="shared" si="0"/>
        <v>4.4460000000000006</v>
      </c>
      <c r="G3" s="6" t="s">
        <v>16</v>
      </c>
      <c r="H3" s="5">
        <f t="shared" si="1"/>
        <v>893.1</v>
      </c>
      <c r="I3" s="5">
        <f t="shared" si="2"/>
        <v>4.5497413038287036</v>
      </c>
      <c r="J3" s="5">
        <f t="shared" si="3"/>
        <v>0.45497413038287038</v>
      </c>
      <c r="K3" s="5">
        <f t="shared" si="4"/>
        <v>4.9009741303828713</v>
      </c>
      <c r="L3" s="8">
        <f t="shared" si="5"/>
        <v>4.9009999999999998</v>
      </c>
      <c r="M3" s="8">
        <f t="shared" si="5"/>
        <v>4.9009999999999998</v>
      </c>
      <c r="N3" s="9" t="s">
        <v>13</v>
      </c>
    </row>
    <row r="4" spans="1:14">
      <c r="A4" s="14" t="s">
        <v>116</v>
      </c>
      <c r="B4" s="10" t="s">
        <v>17</v>
      </c>
      <c r="C4" s="12" t="s">
        <v>17</v>
      </c>
      <c r="D4" s="12">
        <v>196.296875</v>
      </c>
      <c r="E4" s="11" t="s">
        <v>18</v>
      </c>
      <c r="F4" s="5">
        <f t="shared" si="0"/>
        <v>4.4279999999999999</v>
      </c>
      <c r="G4" s="6" t="s">
        <v>19</v>
      </c>
      <c r="H4" s="5">
        <f t="shared" si="1"/>
        <v>901.47</v>
      </c>
      <c r="I4" s="5">
        <f t="shared" si="2"/>
        <v>4.5923808007641487</v>
      </c>
      <c r="J4" s="5">
        <f t="shared" si="3"/>
        <v>0.45923808007641487</v>
      </c>
      <c r="K4" s="5">
        <f t="shared" si="4"/>
        <v>4.8872380800764148</v>
      </c>
      <c r="L4" s="8">
        <f t="shared" si="5"/>
        <v>4.8869999999999996</v>
      </c>
      <c r="M4" s="8">
        <f t="shared" si="5"/>
        <v>4.8869999999999996</v>
      </c>
      <c r="N4" s="9" t="s">
        <v>13</v>
      </c>
    </row>
    <row r="5" spans="1:14">
      <c r="A5" s="14" t="s">
        <v>117</v>
      </c>
      <c r="B5" s="10" t="s">
        <v>20</v>
      </c>
      <c r="C5" s="12" t="s">
        <v>20</v>
      </c>
      <c r="D5" s="12">
        <v>196.296875</v>
      </c>
      <c r="E5" s="11" t="s">
        <v>21</v>
      </c>
      <c r="F5" s="5">
        <f t="shared" si="0"/>
        <v>4.383</v>
      </c>
      <c r="G5" s="6" t="s">
        <v>22</v>
      </c>
      <c r="H5" s="5">
        <f t="shared" si="1"/>
        <v>922.5</v>
      </c>
      <c r="I5" s="5">
        <f t="shared" si="2"/>
        <v>4.6995144471861821</v>
      </c>
      <c r="J5" s="5">
        <f t="shared" si="3"/>
        <v>0.46995144471861822</v>
      </c>
      <c r="K5" s="5">
        <f t="shared" si="4"/>
        <v>4.8529514447186184</v>
      </c>
      <c r="L5" s="8">
        <f t="shared" si="5"/>
        <v>4.8529999999999998</v>
      </c>
      <c r="M5" s="8">
        <f t="shared" si="5"/>
        <v>4.8529999999999998</v>
      </c>
      <c r="N5" s="9" t="s">
        <v>13</v>
      </c>
    </row>
    <row r="6" spans="1:14">
      <c r="A6" s="14" t="s">
        <v>118</v>
      </c>
      <c r="B6" s="10">
        <v>197.5</v>
      </c>
      <c r="C6" s="12">
        <v>197.5</v>
      </c>
      <c r="D6" s="12">
        <v>196.296875</v>
      </c>
      <c r="E6" s="11" t="s">
        <v>23</v>
      </c>
      <c r="F6" s="5">
        <f t="shared" si="0"/>
        <v>4.3020000000000005</v>
      </c>
      <c r="G6" s="6" t="s">
        <v>24</v>
      </c>
      <c r="H6" s="5">
        <f t="shared" si="1"/>
        <v>884.80000000000007</v>
      </c>
      <c r="I6" s="5">
        <f t="shared" si="2"/>
        <v>4.5074584096155377</v>
      </c>
      <c r="J6" s="5">
        <f t="shared" si="3"/>
        <v>0.45074584096155379</v>
      </c>
      <c r="K6" s="5">
        <f t="shared" si="4"/>
        <v>4.7527458409615546</v>
      </c>
      <c r="L6" s="8">
        <f t="shared" si="5"/>
        <v>4.7530000000000001</v>
      </c>
      <c r="M6" s="8">
        <f t="shared" si="5"/>
        <v>4.7530000000000001</v>
      </c>
      <c r="N6" s="9" t="s">
        <v>13</v>
      </c>
    </row>
    <row r="7" spans="1:14">
      <c r="A7" s="14" t="s">
        <v>119</v>
      </c>
      <c r="B7" s="10">
        <v>194</v>
      </c>
      <c r="C7" s="12">
        <v>194</v>
      </c>
      <c r="D7" s="12">
        <v>196.296875</v>
      </c>
      <c r="E7" s="11" t="s">
        <v>23</v>
      </c>
      <c r="F7" s="5">
        <f t="shared" si="0"/>
        <v>4.3020000000000005</v>
      </c>
      <c r="G7" s="6" t="s">
        <v>25</v>
      </c>
      <c r="H7" s="5">
        <f t="shared" si="1"/>
        <v>867.18</v>
      </c>
      <c r="I7" s="5">
        <f t="shared" si="2"/>
        <v>4.4176964100931304</v>
      </c>
      <c r="J7" s="5">
        <f t="shared" si="3"/>
        <v>0.44176964100931304</v>
      </c>
      <c r="K7" s="5">
        <f t="shared" si="4"/>
        <v>4.7437696410093135</v>
      </c>
      <c r="L7" s="8">
        <f t="shared" si="5"/>
        <v>4.7439999999999998</v>
      </c>
      <c r="M7" s="8">
        <f t="shared" si="5"/>
        <v>4.7439999999999998</v>
      </c>
      <c r="N7" s="9" t="s">
        <v>13</v>
      </c>
    </row>
    <row r="8" spans="1:14">
      <c r="A8" s="14" t="s">
        <v>120</v>
      </c>
      <c r="B8" s="10" t="s">
        <v>10</v>
      </c>
      <c r="C8" s="12" t="s">
        <v>10</v>
      </c>
      <c r="D8" s="12">
        <v>196.296875</v>
      </c>
      <c r="E8" s="11" t="s">
        <v>26</v>
      </c>
      <c r="F8" s="5">
        <f t="shared" si="0"/>
        <v>4.2839999999999998</v>
      </c>
      <c r="G8" s="6" t="s">
        <v>24</v>
      </c>
      <c r="H8" s="5">
        <f t="shared" si="1"/>
        <v>887.04000000000008</v>
      </c>
      <c r="I8" s="5">
        <f t="shared" si="2"/>
        <v>4.5188696967284887</v>
      </c>
      <c r="J8" s="5">
        <f t="shared" si="3"/>
        <v>0.45188696967284891</v>
      </c>
      <c r="K8" s="5">
        <f t="shared" si="4"/>
        <v>4.7358869696728485</v>
      </c>
      <c r="L8" s="8">
        <f t="shared" si="5"/>
        <v>4.7359999999999998</v>
      </c>
      <c r="M8" s="8">
        <f t="shared" si="5"/>
        <v>4.7359999999999998</v>
      </c>
      <c r="N8" s="9" t="s">
        <v>13</v>
      </c>
    </row>
    <row r="9" spans="1:14">
      <c r="A9" s="14" t="s">
        <v>121</v>
      </c>
      <c r="B9" s="10" t="s">
        <v>27</v>
      </c>
      <c r="C9" s="12" t="s">
        <v>27</v>
      </c>
      <c r="D9" s="12">
        <v>196.296875</v>
      </c>
      <c r="E9" s="11" t="s">
        <v>28</v>
      </c>
      <c r="F9" s="5">
        <f t="shared" si="0"/>
        <v>4.2750000000000004</v>
      </c>
      <c r="G9" s="6" t="s">
        <v>29</v>
      </c>
      <c r="H9" s="5">
        <f t="shared" si="1"/>
        <v>855.80000000000007</v>
      </c>
      <c r="I9" s="5">
        <f t="shared" si="2"/>
        <v>4.3597229960996584</v>
      </c>
      <c r="J9" s="5">
        <f t="shared" si="3"/>
        <v>0.43597229960996586</v>
      </c>
      <c r="K9" s="5">
        <f t="shared" si="4"/>
        <v>4.7109722996099661</v>
      </c>
      <c r="L9" s="8">
        <f t="shared" si="5"/>
        <v>4.7110000000000003</v>
      </c>
      <c r="M9" s="8">
        <f t="shared" si="5"/>
        <v>4.7110000000000003</v>
      </c>
      <c r="N9" s="9" t="s">
        <v>13</v>
      </c>
    </row>
    <row r="10" spans="1:14">
      <c r="A10" s="14" t="s">
        <v>122</v>
      </c>
      <c r="B10" s="10" t="s">
        <v>27</v>
      </c>
      <c r="C10" s="12" t="s">
        <v>27</v>
      </c>
      <c r="D10" s="12">
        <v>196.296875</v>
      </c>
      <c r="E10" s="11" t="s">
        <v>30</v>
      </c>
      <c r="F10" s="5">
        <f t="shared" si="0"/>
        <v>4.266</v>
      </c>
      <c r="G10" s="6" t="s">
        <v>31</v>
      </c>
      <c r="H10" s="5">
        <f t="shared" si="1"/>
        <v>851.91</v>
      </c>
      <c r="I10" s="5">
        <f t="shared" si="2"/>
        <v>4.3399060733901136</v>
      </c>
      <c r="J10" s="5">
        <f t="shared" si="3"/>
        <v>0.4339906073390114</v>
      </c>
      <c r="K10" s="5">
        <f t="shared" si="4"/>
        <v>4.6999906073390116</v>
      </c>
      <c r="L10" s="8">
        <f t="shared" si="5"/>
        <v>4.7</v>
      </c>
      <c r="M10" s="8">
        <f t="shared" si="5"/>
        <v>4.7</v>
      </c>
      <c r="N10" s="9" t="s">
        <v>13</v>
      </c>
    </row>
    <row r="11" spans="1:14">
      <c r="A11" s="14" t="s">
        <v>123</v>
      </c>
      <c r="B11" s="10" t="s">
        <v>14</v>
      </c>
      <c r="C11" s="12" t="s">
        <v>14</v>
      </c>
      <c r="D11" s="12">
        <v>196.296875</v>
      </c>
      <c r="E11" s="11" t="s">
        <v>32</v>
      </c>
      <c r="F11" s="5">
        <f t="shared" si="0"/>
        <v>4.2480000000000002</v>
      </c>
      <c r="G11" s="6" t="s">
        <v>33</v>
      </c>
      <c r="H11" s="5">
        <f t="shared" si="1"/>
        <v>844.35</v>
      </c>
      <c r="I11" s="5">
        <f t="shared" si="2"/>
        <v>4.3013929793839054</v>
      </c>
      <c r="J11" s="5">
        <f t="shared" si="3"/>
        <v>0.43013929793839056</v>
      </c>
      <c r="K11" s="5">
        <f t="shared" si="4"/>
        <v>4.6781392979383911</v>
      </c>
      <c r="L11" s="8">
        <f t="shared" si="5"/>
        <v>4.6779999999999999</v>
      </c>
      <c r="M11" s="8">
        <f t="shared" si="5"/>
        <v>4.6779999999999999</v>
      </c>
      <c r="N11" s="9" t="s">
        <v>13</v>
      </c>
    </row>
    <row r="12" spans="1:14">
      <c r="A12" s="14" t="s">
        <v>124</v>
      </c>
      <c r="B12" s="10" t="s">
        <v>34</v>
      </c>
      <c r="C12" s="12" t="s">
        <v>34</v>
      </c>
      <c r="D12" s="12">
        <v>196.296875</v>
      </c>
      <c r="E12" s="11" t="s">
        <v>35</v>
      </c>
      <c r="F12" s="5">
        <f t="shared" si="0"/>
        <v>4.2300000000000004</v>
      </c>
      <c r="G12" s="6" t="s">
        <v>36</v>
      </c>
      <c r="H12" s="5">
        <f t="shared" si="1"/>
        <v>874.68000000000006</v>
      </c>
      <c r="I12" s="5">
        <f t="shared" si="2"/>
        <v>4.4559038446230996</v>
      </c>
      <c r="J12" s="5">
        <f t="shared" si="3"/>
        <v>0.44559038446230997</v>
      </c>
      <c r="K12" s="5">
        <f t="shared" si="4"/>
        <v>4.6755903844623106</v>
      </c>
      <c r="L12" s="8">
        <f t="shared" si="5"/>
        <v>4.6760000000000002</v>
      </c>
      <c r="M12" s="8">
        <f t="shared" si="5"/>
        <v>4.6760000000000002</v>
      </c>
      <c r="N12" s="9" t="s">
        <v>13</v>
      </c>
    </row>
    <row r="13" spans="1:14">
      <c r="A13" s="14" t="s">
        <v>125</v>
      </c>
      <c r="B13" s="10" t="s">
        <v>37</v>
      </c>
      <c r="C13" s="12" t="s">
        <v>37</v>
      </c>
      <c r="D13" s="12">
        <v>196.296875</v>
      </c>
      <c r="E13" s="11" t="s">
        <v>38</v>
      </c>
      <c r="F13" s="5">
        <f t="shared" si="0"/>
        <v>4.2210000000000001</v>
      </c>
      <c r="G13" s="6" t="s">
        <v>39</v>
      </c>
      <c r="H13" s="5">
        <f t="shared" si="1"/>
        <v>841.95999999999992</v>
      </c>
      <c r="I13" s="5">
        <f t="shared" si="2"/>
        <v>4.2892175435803548</v>
      </c>
      <c r="J13" s="5">
        <f t="shared" si="3"/>
        <v>0.42892175435803548</v>
      </c>
      <c r="K13" s="5">
        <f t="shared" si="4"/>
        <v>4.6499217543580356</v>
      </c>
      <c r="L13" s="8">
        <f t="shared" si="5"/>
        <v>4.6500000000000004</v>
      </c>
      <c r="M13" s="8">
        <f t="shared" si="5"/>
        <v>4.6500000000000004</v>
      </c>
      <c r="N13" s="9" t="s">
        <v>13</v>
      </c>
    </row>
    <row r="14" spans="1:14">
      <c r="A14" s="14" t="s">
        <v>126</v>
      </c>
      <c r="B14" s="10" t="s">
        <v>40</v>
      </c>
      <c r="C14" s="12" t="s">
        <v>40</v>
      </c>
      <c r="D14" s="12">
        <v>196.296875</v>
      </c>
      <c r="E14" s="11" t="s">
        <v>41</v>
      </c>
      <c r="F14" s="5">
        <f t="shared" si="0"/>
        <v>4.2030000000000003</v>
      </c>
      <c r="G14" s="6" t="s">
        <v>42</v>
      </c>
      <c r="H14" s="5">
        <f t="shared" si="1"/>
        <v>850.42499999999995</v>
      </c>
      <c r="I14" s="5">
        <f t="shared" si="2"/>
        <v>4.3323410013531793</v>
      </c>
      <c r="J14" s="5">
        <f t="shared" si="3"/>
        <v>0.43323410013531793</v>
      </c>
      <c r="K14" s="5">
        <f t="shared" si="4"/>
        <v>4.6362341001353187</v>
      </c>
      <c r="L14" s="8">
        <f t="shared" si="5"/>
        <v>4.6360000000000001</v>
      </c>
      <c r="M14" s="8">
        <f t="shared" si="5"/>
        <v>4.6360000000000001</v>
      </c>
      <c r="N14" s="9" t="s">
        <v>13</v>
      </c>
    </row>
    <row r="15" spans="1:14">
      <c r="A15" s="14" t="s">
        <v>127</v>
      </c>
      <c r="B15" s="10" t="s">
        <v>10</v>
      </c>
      <c r="C15" s="12" t="s">
        <v>10</v>
      </c>
      <c r="D15" s="12">
        <v>196.296875</v>
      </c>
      <c r="E15" s="11" t="s">
        <v>43</v>
      </c>
      <c r="F15" s="5">
        <f t="shared" si="0"/>
        <v>4.1669999999999998</v>
      </c>
      <c r="G15" s="6" t="s">
        <v>44</v>
      </c>
      <c r="H15" s="5">
        <f t="shared" si="1"/>
        <v>837.54000000000008</v>
      </c>
      <c r="I15" s="5">
        <f t="shared" si="2"/>
        <v>4.2667006288306935</v>
      </c>
      <c r="J15" s="5">
        <f t="shared" si="3"/>
        <v>0.42667006288306936</v>
      </c>
      <c r="K15" s="5">
        <f t="shared" si="4"/>
        <v>4.5936700628830689</v>
      </c>
      <c r="L15" s="8">
        <f t="shared" si="5"/>
        <v>4.5940000000000003</v>
      </c>
      <c r="M15" s="8">
        <f t="shared" si="5"/>
        <v>4.5940000000000003</v>
      </c>
      <c r="N15" s="9" t="s">
        <v>13</v>
      </c>
    </row>
    <row r="16" spans="1:14">
      <c r="A16" s="14" t="s">
        <v>128</v>
      </c>
      <c r="B16" s="10" t="s">
        <v>14</v>
      </c>
      <c r="C16" s="12" t="s">
        <v>14</v>
      </c>
      <c r="D16" s="12">
        <v>196.296875</v>
      </c>
      <c r="E16" s="11" t="s">
        <v>43</v>
      </c>
      <c r="F16" s="5">
        <f t="shared" si="0"/>
        <v>4.1669999999999998</v>
      </c>
      <c r="G16" s="6" t="s">
        <v>45</v>
      </c>
      <c r="H16" s="5">
        <f t="shared" si="1"/>
        <v>834.6</v>
      </c>
      <c r="I16" s="5">
        <f t="shared" si="2"/>
        <v>4.2517233144949458</v>
      </c>
      <c r="J16" s="5">
        <f t="shared" si="3"/>
        <v>0.42517233144949462</v>
      </c>
      <c r="K16" s="5">
        <f t="shared" si="4"/>
        <v>4.5921723314494942</v>
      </c>
      <c r="L16" s="8">
        <f t="shared" si="5"/>
        <v>4.5919999999999996</v>
      </c>
      <c r="M16" s="8">
        <f t="shared" si="5"/>
        <v>4.5919999999999996</v>
      </c>
      <c r="N16" s="9" t="s">
        <v>13</v>
      </c>
    </row>
    <row r="17" spans="1:14">
      <c r="A17" s="14" t="s">
        <v>129</v>
      </c>
      <c r="B17" s="10" t="s">
        <v>14</v>
      </c>
      <c r="C17" s="12" t="s">
        <v>14</v>
      </c>
      <c r="D17" s="12">
        <v>196.296875</v>
      </c>
      <c r="E17" s="11" t="s">
        <v>46</v>
      </c>
      <c r="F17" s="5">
        <f t="shared" si="0"/>
        <v>4.1580000000000004</v>
      </c>
      <c r="G17" s="6" t="s">
        <v>47</v>
      </c>
      <c r="H17" s="5">
        <f t="shared" si="1"/>
        <v>836.55</v>
      </c>
      <c r="I17" s="5">
        <f t="shared" si="2"/>
        <v>4.261657247472737</v>
      </c>
      <c r="J17" s="5">
        <f t="shared" si="3"/>
        <v>0.42616572474727371</v>
      </c>
      <c r="K17" s="5">
        <f t="shared" si="4"/>
        <v>4.5841657247472742</v>
      </c>
      <c r="L17" s="8">
        <f t="shared" si="5"/>
        <v>4.5839999999999996</v>
      </c>
      <c r="M17" s="8">
        <f t="shared" si="5"/>
        <v>4.5839999999999996</v>
      </c>
      <c r="N17" s="9" t="s">
        <v>13</v>
      </c>
    </row>
    <row r="18" spans="1:14">
      <c r="A18" s="14" t="s">
        <v>130</v>
      </c>
      <c r="B18" s="10">
        <v>204.5</v>
      </c>
      <c r="C18" s="12">
        <v>204.5</v>
      </c>
      <c r="D18" s="12">
        <v>196.296875</v>
      </c>
      <c r="E18" s="11" t="s">
        <v>48</v>
      </c>
      <c r="F18" s="5">
        <f t="shared" si="0"/>
        <v>4.1310000000000002</v>
      </c>
      <c r="G18" s="6" t="s">
        <v>49</v>
      </c>
      <c r="H18" s="5">
        <f t="shared" si="1"/>
        <v>871.17</v>
      </c>
      <c r="I18" s="5">
        <f t="shared" si="2"/>
        <v>4.4380227652630735</v>
      </c>
      <c r="J18" s="5">
        <f t="shared" si="3"/>
        <v>0.44380227652630738</v>
      </c>
      <c r="K18" s="5">
        <f t="shared" si="4"/>
        <v>4.5748022765263077</v>
      </c>
      <c r="L18" s="8">
        <f t="shared" si="5"/>
        <v>4.5750000000000002</v>
      </c>
      <c r="M18" s="8">
        <f t="shared" si="5"/>
        <v>4.5750000000000002</v>
      </c>
      <c r="N18" s="9" t="s">
        <v>13</v>
      </c>
    </row>
    <row r="19" spans="1:14">
      <c r="A19" s="14" t="s">
        <v>131</v>
      </c>
      <c r="B19" s="10">
        <v>196</v>
      </c>
      <c r="C19" s="12">
        <v>196</v>
      </c>
      <c r="D19" s="12">
        <v>196.296875</v>
      </c>
      <c r="E19" s="11" t="s">
        <v>50</v>
      </c>
      <c r="F19" s="5">
        <f t="shared" si="0"/>
        <v>4.149</v>
      </c>
      <c r="G19" s="6" t="s">
        <v>49</v>
      </c>
      <c r="H19" s="5">
        <f t="shared" si="1"/>
        <v>834.95999999999992</v>
      </c>
      <c r="I19" s="5">
        <f t="shared" si="2"/>
        <v>4.2535572713523839</v>
      </c>
      <c r="J19" s="5">
        <f t="shared" si="3"/>
        <v>0.42535572713523839</v>
      </c>
      <c r="K19" s="5">
        <f t="shared" si="4"/>
        <v>4.574355727135238</v>
      </c>
      <c r="L19" s="8">
        <f t="shared" si="5"/>
        <v>4.5739999999999998</v>
      </c>
      <c r="M19" s="8">
        <f t="shared" si="5"/>
        <v>4.5739999999999998</v>
      </c>
      <c r="N19" s="9" t="s">
        <v>13</v>
      </c>
    </row>
    <row r="20" spans="1:14">
      <c r="A20" s="14" t="s">
        <v>132</v>
      </c>
      <c r="B20" s="10">
        <v>195</v>
      </c>
      <c r="C20" s="12">
        <v>195</v>
      </c>
      <c r="D20" s="12">
        <v>196.296875</v>
      </c>
      <c r="E20" s="11" t="s">
        <v>51</v>
      </c>
      <c r="F20" s="5">
        <f t="shared" si="0"/>
        <v>4.1399999999999997</v>
      </c>
      <c r="G20" s="6" t="s">
        <v>52</v>
      </c>
      <c r="H20" s="5">
        <f t="shared" si="1"/>
        <v>838.5</v>
      </c>
      <c r="I20" s="5">
        <f t="shared" si="2"/>
        <v>4.2715911804505291</v>
      </c>
      <c r="J20" s="5">
        <f t="shared" si="3"/>
        <v>0.42715911804505291</v>
      </c>
      <c r="K20" s="5">
        <f t="shared" si="4"/>
        <v>4.567159118045053</v>
      </c>
      <c r="L20" s="8">
        <f t="shared" si="5"/>
        <v>4.5670000000000002</v>
      </c>
      <c r="M20" s="8">
        <f t="shared" si="5"/>
        <v>4.5670000000000002</v>
      </c>
      <c r="N20" s="9" t="s">
        <v>13</v>
      </c>
    </row>
    <row r="21" spans="1:14">
      <c r="A21" s="14" t="s">
        <v>133</v>
      </c>
      <c r="B21" s="10">
        <v>197.5</v>
      </c>
      <c r="C21" s="12">
        <v>197.5</v>
      </c>
      <c r="D21" s="12">
        <v>196.296875</v>
      </c>
      <c r="E21" s="11" t="s">
        <v>48</v>
      </c>
      <c r="F21" s="5">
        <f t="shared" si="0"/>
        <v>4.1310000000000002</v>
      </c>
      <c r="G21" s="6" t="s">
        <v>53</v>
      </c>
      <c r="H21" s="5">
        <f t="shared" si="1"/>
        <v>843.32499999999993</v>
      </c>
      <c r="I21" s="5">
        <f t="shared" si="2"/>
        <v>4.2961712966648093</v>
      </c>
      <c r="J21" s="5">
        <f t="shared" si="3"/>
        <v>0.42961712966648097</v>
      </c>
      <c r="K21" s="5">
        <f t="shared" si="4"/>
        <v>4.5606171296664808</v>
      </c>
      <c r="L21" s="8">
        <f t="shared" si="5"/>
        <v>4.5609999999999999</v>
      </c>
      <c r="M21" s="8">
        <f t="shared" si="5"/>
        <v>4.5609999999999999</v>
      </c>
      <c r="N21" s="9" t="s">
        <v>13</v>
      </c>
    </row>
    <row r="22" spans="1:14">
      <c r="A22" s="14" t="s">
        <v>134</v>
      </c>
      <c r="B22" s="10">
        <v>195</v>
      </c>
      <c r="C22" s="12">
        <v>195</v>
      </c>
      <c r="D22" s="12">
        <v>196.296875</v>
      </c>
      <c r="E22" s="11" t="s">
        <v>48</v>
      </c>
      <c r="F22" s="5">
        <f t="shared" si="0"/>
        <v>4.1310000000000002</v>
      </c>
      <c r="G22" s="6" t="s">
        <v>49</v>
      </c>
      <c r="H22" s="5">
        <f t="shared" si="1"/>
        <v>830.69999999999993</v>
      </c>
      <c r="I22" s="5">
        <f t="shared" si="2"/>
        <v>4.2318554485393616</v>
      </c>
      <c r="J22" s="5">
        <f t="shared" si="3"/>
        <v>0.42318554485393617</v>
      </c>
      <c r="K22" s="5">
        <f t="shared" si="4"/>
        <v>4.5541855448539366</v>
      </c>
      <c r="L22" s="8">
        <f t="shared" ref="L22:M41" si="6">ROUND(K22,3)</f>
        <v>4.5540000000000003</v>
      </c>
      <c r="M22" s="8">
        <f t="shared" si="6"/>
        <v>4.5540000000000003</v>
      </c>
      <c r="N22" s="9" t="s">
        <v>13</v>
      </c>
    </row>
    <row r="23" spans="1:14">
      <c r="A23" s="14" t="s">
        <v>135</v>
      </c>
      <c r="B23" s="10">
        <v>194.5</v>
      </c>
      <c r="C23" s="12">
        <v>194.5</v>
      </c>
      <c r="D23" s="12">
        <v>196.296875</v>
      </c>
      <c r="E23" s="11" t="s">
        <v>48</v>
      </c>
      <c r="F23" s="5">
        <f t="shared" si="0"/>
        <v>4.1310000000000002</v>
      </c>
      <c r="G23" s="6" t="s">
        <v>49</v>
      </c>
      <c r="H23" s="5">
        <f t="shared" si="1"/>
        <v>828.56999999999994</v>
      </c>
      <c r="I23" s="5">
        <f t="shared" si="2"/>
        <v>4.22100453713285</v>
      </c>
      <c r="J23" s="5">
        <f t="shared" si="3"/>
        <v>0.42210045371328503</v>
      </c>
      <c r="K23" s="5">
        <f t="shared" si="4"/>
        <v>4.5531004537132853</v>
      </c>
      <c r="L23" s="8">
        <f t="shared" si="6"/>
        <v>4.5529999999999999</v>
      </c>
      <c r="M23" s="8">
        <f t="shared" si="6"/>
        <v>4.5529999999999999</v>
      </c>
      <c r="N23" s="9" t="s">
        <v>13</v>
      </c>
    </row>
    <row r="24" spans="1:14">
      <c r="A24" s="14" t="s">
        <v>136</v>
      </c>
      <c r="B24" s="10">
        <v>194</v>
      </c>
      <c r="C24" s="12">
        <v>194</v>
      </c>
      <c r="D24" s="12">
        <v>196.296875</v>
      </c>
      <c r="E24" s="11" t="s">
        <v>16</v>
      </c>
      <c r="F24" s="5">
        <f t="shared" si="0"/>
        <v>4.1219999999999999</v>
      </c>
      <c r="G24" s="6" t="s">
        <v>47</v>
      </c>
      <c r="H24" s="5">
        <f t="shared" si="1"/>
        <v>832.26</v>
      </c>
      <c r="I24" s="5">
        <f t="shared" si="2"/>
        <v>4.2398025949215947</v>
      </c>
      <c r="J24" s="5">
        <f t="shared" si="3"/>
        <v>0.42398025949215951</v>
      </c>
      <c r="K24" s="5">
        <f t="shared" si="4"/>
        <v>4.5459802594921594</v>
      </c>
      <c r="L24" s="8">
        <f t="shared" si="6"/>
        <v>4.5460000000000003</v>
      </c>
      <c r="M24" s="8">
        <f t="shared" si="6"/>
        <v>4.5460000000000003</v>
      </c>
      <c r="N24" s="9" t="s">
        <v>13</v>
      </c>
    </row>
    <row r="25" spans="1:14">
      <c r="A25" s="14" t="s">
        <v>137</v>
      </c>
      <c r="B25" s="10" t="s">
        <v>40</v>
      </c>
      <c r="C25" s="12" t="s">
        <v>40</v>
      </c>
      <c r="D25" s="12">
        <v>196.296875</v>
      </c>
      <c r="E25" s="11" t="s">
        <v>54</v>
      </c>
      <c r="F25" s="5">
        <f t="shared" si="0"/>
        <v>4.1040000000000001</v>
      </c>
      <c r="G25" s="6" t="s">
        <v>55</v>
      </c>
      <c r="H25" s="5">
        <f t="shared" si="1"/>
        <v>830.875</v>
      </c>
      <c r="I25" s="5">
        <f t="shared" si="2"/>
        <v>4.2327469553450605</v>
      </c>
      <c r="J25" s="5">
        <f t="shared" si="3"/>
        <v>0.42327469553450608</v>
      </c>
      <c r="K25" s="5">
        <f t="shared" si="4"/>
        <v>4.5272746955345058</v>
      </c>
      <c r="L25" s="8">
        <f t="shared" si="6"/>
        <v>4.5270000000000001</v>
      </c>
      <c r="M25" s="8">
        <f t="shared" si="6"/>
        <v>4.5270000000000001</v>
      </c>
      <c r="N25" s="9" t="s">
        <v>13</v>
      </c>
    </row>
    <row r="26" spans="1:14">
      <c r="A26" s="14" t="s">
        <v>138</v>
      </c>
      <c r="B26" s="10" t="s">
        <v>56</v>
      </c>
      <c r="C26" s="12" t="s">
        <v>56</v>
      </c>
      <c r="D26" s="12">
        <v>196.296875</v>
      </c>
      <c r="E26" s="11" t="s">
        <v>57</v>
      </c>
      <c r="F26" s="5">
        <f t="shared" si="0"/>
        <v>4.0410000000000004</v>
      </c>
      <c r="G26" s="6" t="s">
        <v>58</v>
      </c>
      <c r="H26" s="5">
        <f t="shared" si="1"/>
        <v>852.66500000000008</v>
      </c>
      <c r="I26" s="5">
        <f t="shared" si="2"/>
        <v>4.3437522884661313</v>
      </c>
      <c r="J26" s="5">
        <f t="shared" si="3"/>
        <v>0.43437522884661317</v>
      </c>
      <c r="K26" s="5">
        <f t="shared" si="4"/>
        <v>4.4753752288466133</v>
      </c>
      <c r="L26" s="8">
        <f t="shared" si="6"/>
        <v>4.4749999999999996</v>
      </c>
      <c r="M26" s="8">
        <f t="shared" si="6"/>
        <v>4.4749999999999996</v>
      </c>
      <c r="N26" s="9" t="s">
        <v>13</v>
      </c>
    </row>
    <row r="27" spans="1:14">
      <c r="A27" s="14" t="s">
        <v>139</v>
      </c>
      <c r="B27" s="10" t="s">
        <v>40</v>
      </c>
      <c r="C27" s="12" t="s">
        <v>40</v>
      </c>
      <c r="D27" s="12">
        <v>196.296875</v>
      </c>
      <c r="E27" s="11" t="s">
        <v>57</v>
      </c>
      <c r="F27" s="5">
        <f t="shared" si="0"/>
        <v>4.0410000000000004</v>
      </c>
      <c r="G27" s="6" t="s">
        <v>44</v>
      </c>
      <c r="H27" s="5">
        <f t="shared" si="1"/>
        <v>826.96500000000003</v>
      </c>
      <c r="I27" s="5">
        <f t="shared" si="2"/>
        <v>4.2128281461434369</v>
      </c>
      <c r="J27" s="5">
        <f t="shared" si="3"/>
        <v>0.42128281461434369</v>
      </c>
      <c r="K27" s="5">
        <f t="shared" si="4"/>
        <v>4.4622828146143441</v>
      </c>
      <c r="L27" s="8">
        <f t="shared" si="6"/>
        <v>4.4619999999999997</v>
      </c>
      <c r="M27" s="8">
        <f t="shared" si="6"/>
        <v>4.4619999999999997</v>
      </c>
      <c r="N27" s="9" t="s">
        <v>13</v>
      </c>
    </row>
    <row r="28" spans="1:14">
      <c r="A28" s="14" t="s">
        <v>140</v>
      </c>
      <c r="B28" s="10" t="s">
        <v>27</v>
      </c>
      <c r="C28" s="12" t="s">
        <v>27</v>
      </c>
      <c r="D28" s="12">
        <v>196.296875</v>
      </c>
      <c r="E28" s="11" t="s">
        <v>24</v>
      </c>
      <c r="F28" s="5">
        <f t="shared" si="0"/>
        <v>4.0320000000000009</v>
      </c>
      <c r="G28" s="6" t="s">
        <v>44</v>
      </c>
      <c r="H28" s="5">
        <f t="shared" si="1"/>
        <v>822.73500000000013</v>
      </c>
      <c r="I28" s="5">
        <f t="shared" si="2"/>
        <v>4.1912791530685354</v>
      </c>
      <c r="J28" s="5">
        <f t="shared" si="3"/>
        <v>0.41912791530685356</v>
      </c>
      <c r="K28" s="5">
        <f t="shared" si="4"/>
        <v>4.4511279153068548</v>
      </c>
      <c r="L28" s="8">
        <f t="shared" si="6"/>
        <v>4.4509999999999996</v>
      </c>
      <c r="M28" s="8">
        <f t="shared" si="6"/>
        <v>4.4509999999999996</v>
      </c>
      <c r="N28" s="9" t="s">
        <v>13</v>
      </c>
    </row>
    <row r="29" spans="1:14">
      <c r="A29" s="14" t="s">
        <v>141</v>
      </c>
      <c r="B29" s="10" t="s">
        <v>27</v>
      </c>
      <c r="C29" s="12" t="s">
        <v>27</v>
      </c>
      <c r="D29" s="12">
        <v>196.296875</v>
      </c>
      <c r="E29" s="11" t="s">
        <v>25</v>
      </c>
      <c r="F29" s="5">
        <f t="shared" si="0"/>
        <v>4.0229999999999997</v>
      </c>
      <c r="G29" s="6" t="s">
        <v>58</v>
      </c>
      <c r="H29" s="5">
        <f t="shared" si="1"/>
        <v>814.95500000000004</v>
      </c>
      <c r="I29" s="5">
        <f t="shared" si="2"/>
        <v>4.1516453076494466</v>
      </c>
      <c r="J29" s="5">
        <f t="shared" si="3"/>
        <v>0.41516453076494469</v>
      </c>
      <c r="K29" s="5">
        <f t="shared" si="4"/>
        <v>4.4381645307649444</v>
      </c>
      <c r="L29" s="8">
        <f t="shared" si="6"/>
        <v>4.4379999999999997</v>
      </c>
      <c r="M29" s="8">
        <f t="shared" si="6"/>
        <v>4.4379999999999997</v>
      </c>
      <c r="N29" s="9" t="s">
        <v>13</v>
      </c>
    </row>
    <row r="30" spans="1:14">
      <c r="A30" s="14" t="s">
        <v>142</v>
      </c>
      <c r="B30" s="10" t="s">
        <v>27</v>
      </c>
      <c r="C30" s="12" t="s">
        <v>27</v>
      </c>
      <c r="D30" s="12">
        <v>196.296875</v>
      </c>
      <c r="E30" s="11" t="s">
        <v>59</v>
      </c>
      <c r="F30" s="5">
        <f t="shared" si="0"/>
        <v>4.0140000000000002</v>
      </c>
      <c r="G30" s="6" t="s">
        <v>60</v>
      </c>
      <c r="H30" s="5">
        <f t="shared" si="1"/>
        <v>818.84500000000003</v>
      </c>
      <c r="I30" s="5">
        <f t="shared" si="2"/>
        <v>4.1714622303589906</v>
      </c>
      <c r="J30" s="5">
        <f t="shared" si="3"/>
        <v>0.4171462230358991</v>
      </c>
      <c r="K30" s="5">
        <f t="shared" si="4"/>
        <v>4.4311462230358991</v>
      </c>
      <c r="L30" s="8">
        <f t="shared" si="6"/>
        <v>4.431</v>
      </c>
      <c r="M30" s="8">
        <f t="shared" si="6"/>
        <v>4.431</v>
      </c>
      <c r="N30" s="9" t="s">
        <v>13</v>
      </c>
    </row>
    <row r="31" spans="1:14">
      <c r="A31" s="14" t="s">
        <v>143</v>
      </c>
      <c r="B31" s="10" t="s">
        <v>61</v>
      </c>
      <c r="C31" s="12" t="s">
        <v>61</v>
      </c>
      <c r="D31" s="12">
        <v>196.296875</v>
      </c>
      <c r="E31" s="11" t="s">
        <v>36</v>
      </c>
      <c r="F31" s="5">
        <f t="shared" si="0"/>
        <v>3.9960000000000004</v>
      </c>
      <c r="G31" s="6" t="s">
        <v>60</v>
      </c>
      <c r="H31" s="5">
        <f t="shared" si="1"/>
        <v>835.68499999999995</v>
      </c>
      <c r="I31" s="5">
        <f t="shared" si="2"/>
        <v>4.2572506566902808</v>
      </c>
      <c r="J31" s="5">
        <f t="shared" si="3"/>
        <v>0.42572506566902812</v>
      </c>
      <c r="K31" s="5">
        <f t="shared" si="4"/>
        <v>4.4217250656690288</v>
      </c>
      <c r="L31" s="8">
        <f t="shared" si="6"/>
        <v>4.4219999999999997</v>
      </c>
      <c r="M31" s="8">
        <f t="shared" si="6"/>
        <v>4.4219999999999997</v>
      </c>
      <c r="N31" s="9" t="s">
        <v>13</v>
      </c>
    </row>
    <row r="32" spans="1:14">
      <c r="A32" s="14" t="s">
        <v>144</v>
      </c>
      <c r="B32" s="10" t="s">
        <v>62</v>
      </c>
      <c r="C32" s="12" t="s">
        <v>62</v>
      </c>
      <c r="D32" s="12">
        <v>196.296875</v>
      </c>
      <c r="E32" s="11" t="s">
        <v>63</v>
      </c>
      <c r="F32" s="5">
        <f t="shared" si="0"/>
        <v>4.0049999999999999</v>
      </c>
      <c r="G32" s="6" t="s">
        <v>64</v>
      </c>
      <c r="H32" s="5">
        <f t="shared" si="1"/>
        <v>817.31999999999994</v>
      </c>
      <c r="I32" s="5">
        <f t="shared" si="2"/>
        <v>4.163693385337897</v>
      </c>
      <c r="J32" s="5">
        <f t="shared" si="3"/>
        <v>0.41636933853378971</v>
      </c>
      <c r="K32" s="5">
        <f t="shared" si="4"/>
        <v>4.4213693385337898</v>
      </c>
      <c r="L32" s="8">
        <f t="shared" si="6"/>
        <v>4.4210000000000003</v>
      </c>
      <c r="M32" s="8">
        <f t="shared" si="6"/>
        <v>4.4210000000000003</v>
      </c>
      <c r="N32" s="9" t="s">
        <v>13</v>
      </c>
    </row>
    <row r="33" spans="1:14">
      <c r="A33" s="14" t="s">
        <v>145</v>
      </c>
      <c r="B33" s="10" t="s">
        <v>34</v>
      </c>
      <c r="C33" s="12" t="s">
        <v>34</v>
      </c>
      <c r="D33" s="12">
        <v>196.296875</v>
      </c>
      <c r="E33" s="11" t="s">
        <v>63</v>
      </c>
      <c r="F33" s="5">
        <f t="shared" si="0"/>
        <v>4.0049999999999999</v>
      </c>
      <c r="G33" s="6" t="s">
        <v>65</v>
      </c>
      <c r="H33" s="5">
        <f t="shared" si="1"/>
        <v>815.57999999999993</v>
      </c>
      <c r="I33" s="5">
        <f t="shared" si="2"/>
        <v>4.1548292605269435</v>
      </c>
      <c r="J33" s="5">
        <f t="shared" si="3"/>
        <v>0.41548292605269438</v>
      </c>
      <c r="K33" s="5">
        <f t="shared" si="4"/>
        <v>4.4204829260526939</v>
      </c>
      <c r="L33" s="8">
        <f t="shared" si="6"/>
        <v>4.42</v>
      </c>
      <c r="M33" s="8">
        <f t="shared" si="6"/>
        <v>4.42</v>
      </c>
      <c r="N33" s="9" t="s">
        <v>13</v>
      </c>
    </row>
    <row r="34" spans="1:14">
      <c r="A34" s="14" t="s">
        <v>146</v>
      </c>
      <c r="B34" s="10" t="s">
        <v>66</v>
      </c>
      <c r="C34" s="12" t="s">
        <v>66</v>
      </c>
      <c r="D34" s="12">
        <v>196.296875</v>
      </c>
      <c r="E34" s="11" t="s">
        <v>67</v>
      </c>
      <c r="F34" s="5">
        <f t="shared" ref="F34:F61" si="7">E34*90%</f>
        <v>3.9869999999999997</v>
      </c>
      <c r="G34" s="6" t="s">
        <v>68</v>
      </c>
      <c r="H34" s="5">
        <f t="shared" ref="H34:H61" si="8">G34*C34</f>
        <v>850.5</v>
      </c>
      <c r="I34" s="5">
        <f t="shared" ref="I34:I61" si="9">H34/D34</f>
        <v>4.33272307569848</v>
      </c>
      <c r="J34" s="5">
        <f t="shared" ref="J34:J61" si="10">I34*10%</f>
        <v>0.43327230756984803</v>
      </c>
      <c r="K34" s="5">
        <f t="shared" ref="K34:K61" si="11">F34+J34</f>
        <v>4.4202723075698476</v>
      </c>
      <c r="L34" s="8">
        <f t="shared" si="6"/>
        <v>4.42</v>
      </c>
      <c r="M34" s="8">
        <f t="shared" si="6"/>
        <v>4.42</v>
      </c>
      <c r="N34" s="9" t="s">
        <v>13</v>
      </c>
    </row>
    <row r="35" spans="1:14">
      <c r="A35" s="14" t="s">
        <v>147</v>
      </c>
      <c r="B35" s="10">
        <v>194.5</v>
      </c>
      <c r="C35" s="12">
        <v>194.5</v>
      </c>
      <c r="D35" s="12">
        <v>196.296875</v>
      </c>
      <c r="E35" s="11" t="s">
        <v>36</v>
      </c>
      <c r="F35" s="5">
        <f t="shared" si="7"/>
        <v>3.9960000000000004</v>
      </c>
      <c r="G35" s="6" t="s">
        <v>69</v>
      </c>
      <c r="H35" s="5">
        <f t="shared" si="8"/>
        <v>803.28499999999997</v>
      </c>
      <c r="I35" s="5">
        <f t="shared" si="9"/>
        <v>4.0921945395208148</v>
      </c>
      <c r="J35" s="5">
        <f t="shared" si="10"/>
        <v>0.40921945395208148</v>
      </c>
      <c r="K35" s="5">
        <f t="shared" si="11"/>
        <v>4.4052194539520819</v>
      </c>
      <c r="L35" s="8">
        <f t="shared" si="6"/>
        <v>4.4050000000000002</v>
      </c>
      <c r="M35" s="8">
        <f t="shared" si="6"/>
        <v>4.4050000000000002</v>
      </c>
      <c r="N35" s="9" t="s">
        <v>13</v>
      </c>
    </row>
    <row r="36" spans="1:14">
      <c r="A36" s="14" t="s">
        <v>148</v>
      </c>
      <c r="B36" s="10">
        <v>195</v>
      </c>
      <c r="C36" s="12">
        <v>195</v>
      </c>
      <c r="D36" s="12">
        <v>196.296875</v>
      </c>
      <c r="E36" s="11" t="s">
        <v>67</v>
      </c>
      <c r="F36" s="5">
        <f t="shared" si="7"/>
        <v>3.9869999999999997</v>
      </c>
      <c r="G36" s="6" t="s">
        <v>69</v>
      </c>
      <c r="H36" s="5">
        <f t="shared" si="8"/>
        <v>805.35</v>
      </c>
      <c r="I36" s="5">
        <f t="shared" si="9"/>
        <v>4.1027143198280669</v>
      </c>
      <c r="J36" s="5">
        <f t="shared" si="10"/>
        <v>0.41027143198280669</v>
      </c>
      <c r="K36" s="5">
        <f t="shared" si="11"/>
        <v>4.3972714319828068</v>
      </c>
      <c r="L36" s="8">
        <f t="shared" si="6"/>
        <v>4.3970000000000002</v>
      </c>
      <c r="M36" s="8">
        <f t="shared" si="6"/>
        <v>4.3970000000000002</v>
      </c>
      <c r="N36" s="9" t="s">
        <v>13</v>
      </c>
    </row>
    <row r="37" spans="1:14">
      <c r="A37" s="14" t="s">
        <v>149</v>
      </c>
      <c r="B37" s="10">
        <v>199</v>
      </c>
      <c r="C37" s="12">
        <v>199</v>
      </c>
      <c r="D37" s="12">
        <v>196.296875</v>
      </c>
      <c r="E37" s="11" t="s">
        <v>70</v>
      </c>
      <c r="F37" s="5">
        <f t="shared" si="7"/>
        <v>3.9690000000000003</v>
      </c>
      <c r="G37" s="6" t="s">
        <v>71</v>
      </c>
      <c r="H37" s="5">
        <f t="shared" si="8"/>
        <v>809.93000000000006</v>
      </c>
      <c r="I37" s="5">
        <f t="shared" si="9"/>
        <v>4.1260463265143681</v>
      </c>
      <c r="J37" s="5">
        <f t="shared" si="10"/>
        <v>0.41260463265143682</v>
      </c>
      <c r="K37" s="5">
        <f t="shared" si="11"/>
        <v>4.3816046326514373</v>
      </c>
      <c r="L37" s="8">
        <f t="shared" si="6"/>
        <v>4.3819999999999997</v>
      </c>
      <c r="M37" s="8">
        <f t="shared" si="6"/>
        <v>4.3819999999999997</v>
      </c>
      <c r="N37" s="9" t="s">
        <v>13</v>
      </c>
    </row>
    <row r="38" spans="1:14">
      <c r="A38" s="14" t="s">
        <v>150</v>
      </c>
      <c r="B38" s="10">
        <v>201</v>
      </c>
      <c r="C38" s="12">
        <v>201</v>
      </c>
      <c r="D38" s="12">
        <v>196.296875</v>
      </c>
      <c r="E38" s="11" t="s">
        <v>72</v>
      </c>
      <c r="F38" s="5">
        <f t="shared" si="7"/>
        <v>3.9330000000000003</v>
      </c>
      <c r="G38" s="6" t="s">
        <v>73</v>
      </c>
      <c r="H38" s="5">
        <f t="shared" si="8"/>
        <v>828.12</v>
      </c>
      <c r="I38" s="5">
        <f t="shared" si="9"/>
        <v>4.218712091061052</v>
      </c>
      <c r="J38" s="5">
        <f t="shared" si="10"/>
        <v>0.4218712091061052</v>
      </c>
      <c r="K38" s="5">
        <f t="shared" si="11"/>
        <v>4.3548712091061059</v>
      </c>
      <c r="L38" s="8">
        <f t="shared" si="6"/>
        <v>4.3550000000000004</v>
      </c>
      <c r="M38" s="8">
        <f t="shared" si="6"/>
        <v>4.3550000000000004</v>
      </c>
      <c r="N38" s="9" t="s">
        <v>13</v>
      </c>
    </row>
    <row r="39" spans="1:14">
      <c r="A39" s="14" t="s">
        <v>151</v>
      </c>
      <c r="B39" s="10">
        <v>195.5</v>
      </c>
      <c r="C39" s="12">
        <v>195.5</v>
      </c>
      <c r="D39" s="12">
        <v>196.296875</v>
      </c>
      <c r="E39" s="11" t="s">
        <v>74</v>
      </c>
      <c r="F39" s="5">
        <f t="shared" si="7"/>
        <v>3.9240000000000004</v>
      </c>
      <c r="G39" s="6" t="s">
        <v>75</v>
      </c>
      <c r="H39" s="5">
        <f t="shared" si="8"/>
        <v>799.59500000000003</v>
      </c>
      <c r="I39" s="5">
        <f t="shared" si="9"/>
        <v>4.0733964817320709</v>
      </c>
      <c r="J39" s="5">
        <f t="shared" si="10"/>
        <v>0.40733964817320711</v>
      </c>
      <c r="K39" s="5">
        <f t="shared" si="11"/>
        <v>4.3313396481732074</v>
      </c>
      <c r="L39" s="8">
        <f t="shared" si="6"/>
        <v>4.3310000000000004</v>
      </c>
      <c r="M39" s="8">
        <f t="shared" si="6"/>
        <v>4.3310000000000004</v>
      </c>
      <c r="N39" s="9" t="s">
        <v>13</v>
      </c>
    </row>
    <row r="40" spans="1:14">
      <c r="A40" s="14" t="s">
        <v>152</v>
      </c>
      <c r="B40" s="10" t="s">
        <v>76</v>
      </c>
      <c r="C40" s="12" t="s">
        <v>76</v>
      </c>
      <c r="D40" s="12">
        <v>196.296875</v>
      </c>
      <c r="E40" s="11" t="s">
        <v>55</v>
      </c>
      <c r="F40" s="5">
        <f t="shared" si="7"/>
        <v>3.8250000000000002</v>
      </c>
      <c r="G40" s="6" t="s">
        <v>77</v>
      </c>
      <c r="H40" s="5">
        <f t="shared" si="8"/>
        <v>790</v>
      </c>
      <c r="I40" s="5">
        <f t="shared" si="9"/>
        <v>4.0245164371567297</v>
      </c>
      <c r="J40" s="5">
        <f t="shared" si="10"/>
        <v>0.40245164371567299</v>
      </c>
      <c r="K40" s="5">
        <f t="shared" si="11"/>
        <v>4.2274516437156731</v>
      </c>
      <c r="L40" s="8">
        <f t="shared" si="6"/>
        <v>4.2270000000000003</v>
      </c>
      <c r="M40" s="8">
        <f t="shared" si="6"/>
        <v>4.2270000000000003</v>
      </c>
      <c r="N40" s="9" t="s">
        <v>13</v>
      </c>
    </row>
    <row r="41" spans="1:14">
      <c r="A41" s="14" t="s">
        <v>153</v>
      </c>
      <c r="B41" s="10" t="s">
        <v>62</v>
      </c>
      <c r="C41" s="12" t="s">
        <v>62</v>
      </c>
      <c r="D41" s="12">
        <v>196.296875</v>
      </c>
      <c r="E41" s="11" t="s">
        <v>44</v>
      </c>
      <c r="F41" s="5">
        <f t="shared" si="7"/>
        <v>3.8070000000000004</v>
      </c>
      <c r="G41" s="6" t="s">
        <v>78</v>
      </c>
      <c r="H41" s="5">
        <f t="shared" si="8"/>
        <v>778.12</v>
      </c>
      <c r="I41" s="5">
        <f t="shared" si="9"/>
        <v>3.9639958608612593</v>
      </c>
      <c r="J41" s="5">
        <f t="shared" si="10"/>
        <v>0.39639958608612597</v>
      </c>
      <c r="K41" s="5">
        <f t="shared" si="11"/>
        <v>4.2033995860861264</v>
      </c>
      <c r="L41" s="8">
        <f t="shared" si="6"/>
        <v>4.2030000000000003</v>
      </c>
      <c r="M41" s="8">
        <f t="shared" si="6"/>
        <v>4.2030000000000003</v>
      </c>
      <c r="N41" s="9" t="s">
        <v>13</v>
      </c>
    </row>
    <row r="42" spans="1:14">
      <c r="A42" s="14" t="s">
        <v>154</v>
      </c>
      <c r="B42" s="10" t="s">
        <v>76</v>
      </c>
      <c r="C42" s="12" t="s">
        <v>76</v>
      </c>
      <c r="D42" s="12">
        <v>196.296875</v>
      </c>
      <c r="E42" s="11" t="s">
        <v>65</v>
      </c>
      <c r="F42" s="5">
        <f t="shared" si="7"/>
        <v>3.726</v>
      </c>
      <c r="G42" s="6" t="s">
        <v>79</v>
      </c>
      <c r="H42" s="5">
        <f t="shared" si="8"/>
        <v>772.22500000000002</v>
      </c>
      <c r="I42" s="5">
        <f t="shared" si="9"/>
        <v>3.9339648173207036</v>
      </c>
      <c r="J42" s="5">
        <f t="shared" si="10"/>
        <v>0.39339648173207037</v>
      </c>
      <c r="K42" s="5">
        <f t="shared" si="11"/>
        <v>4.1193964817320703</v>
      </c>
      <c r="L42" s="8">
        <f t="shared" ref="L42:M61" si="12">ROUND(K42,3)</f>
        <v>4.1189999999999998</v>
      </c>
      <c r="M42" s="8">
        <f t="shared" si="12"/>
        <v>4.1189999999999998</v>
      </c>
      <c r="N42" s="9" t="s">
        <v>13</v>
      </c>
    </row>
    <row r="43" spans="1:14">
      <c r="A43" s="14" t="s">
        <v>155</v>
      </c>
      <c r="B43" s="10" t="s">
        <v>80</v>
      </c>
      <c r="C43" s="12" t="s">
        <v>80</v>
      </c>
      <c r="D43" s="12">
        <v>196.296875</v>
      </c>
      <c r="E43" s="11" t="s">
        <v>81</v>
      </c>
      <c r="F43" s="5">
        <f t="shared" si="7"/>
        <v>3.7350000000000003</v>
      </c>
      <c r="G43" s="6" t="s">
        <v>82</v>
      </c>
      <c r="H43" s="5">
        <f t="shared" si="8"/>
        <v>750.63</v>
      </c>
      <c r="I43" s="5">
        <f t="shared" si="9"/>
        <v>3.8239528774974132</v>
      </c>
      <c r="J43" s="5">
        <f t="shared" si="10"/>
        <v>0.38239528774974135</v>
      </c>
      <c r="K43" s="5">
        <f t="shared" si="11"/>
        <v>4.1173952877497415</v>
      </c>
      <c r="L43" s="8">
        <f t="shared" si="12"/>
        <v>4.117</v>
      </c>
      <c r="M43" s="8">
        <f t="shared" si="12"/>
        <v>4.117</v>
      </c>
      <c r="N43" s="9" t="s">
        <v>13</v>
      </c>
    </row>
    <row r="44" spans="1:14">
      <c r="A44" s="14" t="s">
        <v>156</v>
      </c>
      <c r="B44" s="10" t="s">
        <v>14</v>
      </c>
      <c r="C44" s="12" t="s">
        <v>14</v>
      </c>
      <c r="D44" s="12">
        <v>196.296875</v>
      </c>
      <c r="E44" s="11" t="s">
        <v>73</v>
      </c>
      <c r="F44" s="5">
        <f t="shared" si="7"/>
        <v>3.7080000000000002</v>
      </c>
      <c r="G44" s="6" t="s">
        <v>84</v>
      </c>
      <c r="H44" s="5">
        <f t="shared" si="8"/>
        <v>750.75</v>
      </c>
      <c r="I44" s="5">
        <f t="shared" si="9"/>
        <v>3.8245641964498924</v>
      </c>
      <c r="J44" s="5">
        <f t="shared" si="10"/>
        <v>0.38245641964498928</v>
      </c>
      <c r="K44" s="5">
        <f t="shared" si="11"/>
        <v>4.0904564196449895</v>
      </c>
      <c r="L44" s="8">
        <f t="shared" si="12"/>
        <v>4.09</v>
      </c>
      <c r="M44" s="8">
        <f t="shared" si="12"/>
        <v>4.09</v>
      </c>
      <c r="N44" s="9" t="s">
        <v>13</v>
      </c>
    </row>
    <row r="45" spans="1:14">
      <c r="A45" s="14" t="s">
        <v>157</v>
      </c>
      <c r="B45" s="10" t="s">
        <v>40</v>
      </c>
      <c r="C45" s="12" t="s">
        <v>40</v>
      </c>
      <c r="D45" s="12">
        <v>196.296875</v>
      </c>
      <c r="E45" s="11" t="s">
        <v>75</v>
      </c>
      <c r="F45" s="5">
        <f t="shared" si="7"/>
        <v>3.681</v>
      </c>
      <c r="G45" s="6" t="s">
        <v>79</v>
      </c>
      <c r="H45" s="5">
        <f t="shared" si="8"/>
        <v>764.40499999999997</v>
      </c>
      <c r="I45" s="5">
        <f t="shared" si="9"/>
        <v>3.894127198917456</v>
      </c>
      <c r="J45" s="5">
        <f t="shared" si="10"/>
        <v>0.38941271989174564</v>
      </c>
      <c r="K45" s="5">
        <f t="shared" si="11"/>
        <v>4.0704127198917455</v>
      </c>
      <c r="L45" s="8">
        <f t="shared" si="12"/>
        <v>4.07</v>
      </c>
      <c r="M45" s="8">
        <f t="shared" si="12"/>
        <v>4.07</v>
      </c>
      <c r="N45" s="9" t="s">
        <v>13</v>
      </c>
    </row>
    <row r="46" spans="1:14">
      <c r="A46" s="14" t="s">
        <v>158</v>
      </c>
      <c r="B46" s="10" t="s">
        <v>85</v>
      </c>
      <c r="C46" s="12" t="s">
        <v>85</v>
      </c>
      <c r="D46" s="12">
        <v>196.296875</v>
      </c>
      <c r="E46" s="11" t="s">
        <v>75</v>
      </c>
      <c r="F46" s="5">
        <f t="shared" si="7"/>
        <v>3.681</v>
      </c>
      <c r="G46" s="6" t="s">
        <v>86</v>
      </c>
      <c r="H46" s="5">
        <f t="shared" si="8"/>
        <v>754.65</v>
      </c>
      <c r="I46" s="5">
        <f t="shared" si="9"/>
        <v>3.8444320624054762</v>
      </c>
      <c r="J46" s="5">
        <f t="shared" si="10"/>
        <v>0.38444320624054762</v>
      </c>
      <c r="K46" s="5">
        <f t="shared" si="11"/>
        <v>4.0654432062405474</v>
      </c>
      <c r="L46" s="8">
        <f t="shared" si="12"/>
        <v>4.0650000000000004</v>
      </c>
      <c r="M46" s="8">
        <f t="shared" si="12"/>
        <v>4.0650000000000004</v>
      </c>
      <c r="N46" s="9" t="s">
        <v>13</v>
      </c>
    </row>
    <row r="47" spans="1:14">
      <c r="A47" s="14" t="s">
        <v>159</v>
      </c>
      <c r="B47" s="10" t="s">
        <v>62</v>
      </c>
      <c r="C47" s="12" t="s">
        <v>62</v>
      </c>
      <c r="D47" s="12">
        <v>196.296875</v>
      </c>
      <c r="E47" s="11" t="s">
        <v>87</v>
      </c>
      <c r="F47" s="5">
        <f t="shared" si="7"/>
        <v>3.6720000000000002</v>
      </c>
      <c r="G47" s="6" t="s">
        <v>88</v>
      </c>
      <c r="H47" s="5">
        <f t="shared" si="8"/>
        <v>760.48</v>
      </c>
      <c r="I47" s="5">
        <f t="shared" si="9"/>
        <v>3.8741319748467724</v>
      </c>
      <c r="J47" s="5">
        <f t="shared" si="10"/>
        <v>0.38741319748467729</v>
      </c>
      <c r="K47" s="5">
        <f t="shared" si="11"/>
        <v>4.0594131974846777</v>
      </c>
      <c r="L47" s="8">
        <f t="shared" si="12"/>
        <v>4.0590000000000002</v>
      </c>
      <c r="M47" s="8">
        <f t="shared" si="12"/>
        <v>4.0590000000000002</v>
      </c>
      <c r="N47" s="9" t="s">
        <v>13</v>
      </c>
    </row>
    <row r="48" spans="1:14">
      <c r="A48" s="14" t="s">
        <v>160</v>
      </c>
      <c r="B48" s="10" t="s">
        <v>14</v>
      </c>
      <c r="C48" s="12" t="s">
        <v>14</v>
      </c>
      <c r="D48" s="12">
        <v>196.296875</v>
      </c>
      <c r="E48" s="11" t="s">
        <v>89</v>
      </c>
      <c r="F48" s="5">
        <f t="shared" si="7"/>
        <v>3.6539999999999999</v>
      </c>
      <c r="G48" s="6" t="s">
        <v>90</v>
      </c>
      <c r="H48" s="5">
        <f t="shared" si="8"/>
        <v>748.8</v>
      </c>
      <c r="I48" s="5">
        <f t="shared" si="9"/>
        <v>3.8146302634721003</v>
      </c>
      <c r="J48" s="5">
        <f t="shared" si="10"/>
        <v>0.38146302634721008</v>
      </c>
      <c r="K48" s="5">
        <f t="shared" si="11"/>
        <v>4.0354630263472098</v>
      </c>
      <c r="L48" s="8">
        <f t="shared" si="12"/>
        <v>4.0350000000000001</v>
      </c>
      <c r="M48" s="8">
        <f t="shared" si="12"/>
        <v>4.0350000000000001</v>
      </c>
      <c r="N48" s="9" t="s">
        <v>13</v>
      </c>
    </row>
    <row r="49" spans="1:14">
      <c r="A49" s="14" t="s">
        <v>161</v>
      </c>
      <c r="B49" s="10" t="s">
        <v>27</v>
      </c>
      <c r="C49" s="12" t="s">
        <v>27</v>
      </c>
      <c r="D49" s="12">
        <v>196.296875</v>
      </c>
      <c r="E49" s="11" t="s">
        <v>89</v>
      </c>
      <c r="F49" s="5">
        <f t="shared" si="7"/>
        <v>3.6539999999999999</v>
      </c>
      <c r="G49" s="6" t="s">
        <v>91</v>
      </c>
      <c r="H49" s="5">
        <f t="shared" si="8"/>
        <v>744.93500000000006</v>
      </c>
      <c r="I49" s="5">
        <f t="shared" si="9"/>
        <v>3.7949406988776571</v>
      </c>
      <c r="J49" s="5">
        <f t="shared" si="10"/>
        <v>0.37949406988776574</v>
      </c>
      <c r="K49" s="5">
        <f t="shared" si="11"/>
        <v>4.0334940698877659</v>
      </c>
      <c r="L49" s="8">
        <f t="shared" si="12"/>
        <v>4.0330000000000004</v>
      </c>
      <c r="M49" s="8">
        <f t="shared" si="12"/>
        <v>4.0330000000000004</v>
      </c>
      <c r="N49" s="9" t="s">
        <v>13</v>
      </c>
    </row>
    <row r="50" spans="1:14">
      <c r="A50" s="14" t="s">
        <v>162</v>
      </c>
      <c r="B50" s="10" t="s">
        <v>61</v>
      </c>
      <c r="C50" s="12" t="s">
        <v>61</v>
      </c>
      <c r="D50" s="12">
        <v>196.296875</v>
      </c>
      <c r="E50" s="11" t="s">
        <v>93</v>
      </c>
      <c r="F50" s="5">
        <f t="shared" si="7"/>
        <v>3.6270000000000002</v>
      </c>
      <c r="G50" s="6" t="s">
        <v>94</v>
      </c>
      <c r="H50" s="5">
        <f t="shared" si="8"/>
        <v>744.375</v>
      </c>
      <c r="I50" s="5">
        <f t="shared" si="9"/>
        <v>3.7920878770994189</v>
      </c>
      <c r="J50" s="5">
        <f t="shared" si="10"/>
        <v>0.37920878770994193</v>
      </c>
      <c r="K50" s="5">
        <f t="shared" si="11"/>
        <v>4.0062087877099426</v>
      </c>
      <c r="L50" s="8">
        <f t="shared" si="12"/>
        <v>4.0060000000000002</v>
      </c>
      <c r="M50" s="8">
        <f t="shared" si="12"/>
        <v>4.0060000000000002</v>
      </c>
      <c r="N50" s="9" t="s">
        <v>13</v>
      </c>
    </row>
    <row r="51" spans="1:14">
      <c r="A51" s="14" t="s">
        <v>163</v>
      </c>
      <c r="B51" s="10" t="s">
        <v>62</v>
      </c>
      <c r="C51" s="12" t="s">
        <v>62</v>
      </c>
      <c r="D51" s="12">
        <v>196.296875</v>
      </c>
      <c r="E51" s="11" t="s">
        <v>95</v>
      </c>
      <c r="F51" s="5">
        <f t="shared" si="7"/>
        <v>3.6179999999999999</v>
      </c>
      <c r="G51" s="6" t="s">
        <v>90</v>
      </c>
      <c r="H51" s="5">
        <f t="shared" si="8"/>
        <v>752.64</v>
      </c>
      <c r="I51" s="5">
        <f t="shared" si="9"/>
        <v>3.8341924699514447</v>
      </c>
      <c r="J51" s="5">
        <f t="shared" si="10"/>
        <v>0.38341924699514451</v>
      </c>
      <c r="K51" s="5">
        <f t="shared" si="11"/>
        <v>4.0014192469951446</v>
      </c>
      <c r="L51" s="8">
        <f t="shared" si="12"/>
        <v>4.0010000000000003</v>
      </c>
      <c r="M51" s="8">
        <f t="shared" si="12"/>
        <v>4.0010000000000003</v>
      </c>
      <c r="N51" s="9" t="s">
        <v>13</v>
      </c>
    </row>
    <row r="52" spans="1:14">
      <c r="A52" s="14" t="s">
        <v>164</v>
      </c>
      <c r="B52" s="10" t="s">
        <v>85</v>
      </c>
      <c r="C52" s="12" t="s">
        <v>85</v>
      </c>
      <c r="D52" s="12">
        <v>196.296875</v>
      </c>
      <c r="E52" s="11" t="s">
        <v>77</v>
      </c>
      <c r="F52" s="5">
        <f t="shared" si="7"/>
        <v>3.6</v>
      </c>
      <c r="G52" s="6" t="s">
        <v>92</v>
      </c>
      <c r="H52" s="5">
        <f t="shared" si="8"/>
        <v>733.36500000000001</v>
      </c>
      <c r="I52" s="5">
        <f t="shared" si="9"/>
        <v>3.7359993632094244</v>
      </c>
      <c r="J52" s="5">
        <f t="shared" si="10"/>
        <v>0.37359993632094246</v>
      </c>
      <c r="K52" s="5">
        <f t="shared" si="11"/>
        <v>3.9735999363209427</v>
      </c>
      <c r="L52" s="8">
        <f t="shared" si="12"/>
        <v>3.9740000000000002</v>
      </c>
      <c r="M52" s="8">
        <f t="shared" si="12"/>
        <v>3.9740000000000002</v>
      </c>
      <c r="N52" s="9" t="s">
        <v>13</v>
      </c>
    </row>
    <row r="53" spans="1:14">
      <c r="A53" s="14" t="s">
        <v>165</v>
      </c>
      <c r="B53" s="10" t="s">
        <v>37</v>
      </c>
      <c r="C53" s="12" t="s">
        <v>37</v>
      </c>
      <c r="D53" s="12">
        <v>196.296875</v>
      </c>
      <c r="E53" s="11" t="s">
        <v>96</v>
      </c>
      <c r="F53" s="5">
        <f t="shared" si="7"/>
        <v>3.5459999999999998</v>
      </c>
      <c r="G53" s="6" t="s">
        <v>92</v>
      </c>
      <c r="H53" s="5">
        <f t="shared" si="8"/>
        <v>735.26</v>
      </c>
      <c r="I53" s="5">
        <f t="shared" si="9"/>
        <v>3.7456531083339968</v>
      </c>
      <c r="J53" s="5">
        <f t="shared" si="10"/>
        <v>0.37456531083339972</v>
      </c>
      <c r="K53" s="5">
        <f t="shared" si="11"/>
        <v>3.9205653108333998</v>
      </c>
      <c r="L53" s="8">
        <f t="shared" si="12"/>
        <v>3.9209999999999998</v>
      </c>
      <c r="M53" s="8">
        <f t="shared" si="12"/>
        <v>3.9209999999999998</v>
      </c>
      <c r="N53" s="9" t="s">
        <v>13</v>
      </c>
    </row>
    <row r="54" spans="1:14">
      <c r="A54" s="14" t="s">
        <v>166</v>
      </c>
      <c r="B54" s="10" t="s">
        <v>37</v>
      </c>
      <c r="C54" s="12" t="s">
        <v>37</v>
      </c>
      <c r="D54" s="12">
        <v>196.296875</v>
      </c>
      <c r="E54" s="11" t="s">
        <v>88</v>
      </c>
      <c r="F54" s="5">
        <f t="shared" si="7"/>
        <v>3.492</v>
      </c>
      <c r="G54" s="6" t="s">
        <v>100</v>
      </c>
      <c r="H54" s="5">
        <f t="shared" si="8"/>
        <v>721.68000000000006</v>
      </c>
      <c r="I54" s="5">
        <f t="shared" si="9"/>
        <v>3.6764721802117331</v>
      </c>
      <c r="J54" s="5">
        <f t="shared" si="10"/>
        <v>0.36764721802117334</v>
      </c>
      <c r="K54" s="5">
        <f t="shared" si="11"/>
        <v>3.8596472180211734</v>
      </c>
      <c r="L54" s="8">
        <f t="shared" si="12"/>
        <v>3.86</v>
      </c>
      <c r="M54" s="8">
        <f t="shared" si="12"/>
        <v>3.86</v>
      </c>
      <c r="N54" s="9" t="s">
        <v>13</v>
      </c>
    </row>
    <row r="55" spans="1:14">
      <c r="A55" s="14" t="s">
        <v>167</v>
      </c>
      <c r="B55" s="10" t="s">
        <v>27</v>
      </c>
      <c r="C55" s="12" t="s">
        <v>27</v>
      </c>
      <c r="D55" s="12">
        <v>196.296875</v>
      </c>
      <c r="E55" s="11" t="s">
        <v>88</v>
      </c>
      <c r="F55" s="5">
        <f t="shared" si="7"/>
        <v>3.492</v>
      </c>
      <c r="G55" s="6" t="s">
        <v>101</v>
      </c>
      <c r="H55" s="5">
        <f t="shared" si="8"/>
        <v>711.87</v>
      </c>
      <c r="I55" s="5">
        <f t="shared" si="9"/>
        <v>3.6264968558465336</v>
      </c>
      <c r="J55" s="5">
        <f t="shared" si="10"/>
        <v>0.36264968558465338</v>
      </c>
      <c r="K55" s="5">
        <f t="shared" si="11"/>
        <v>3.8546496855846533</v>
      </c>
      <c r="L55" s="8">
        <f t="shared" si="12"/>
        <v>3.855</v>
      </c>
      <c r="M55" s="8">
        <f t="shared" si="12"/>
        <v>3.855</v>
      </c>
      <c r="N55" s="9" t="s">
        <v>13</v>
      </c>
    </row>
    <row r="56" spans="1:14">
      <c r="A56" s="14" t="s">
        <v>168</v>
      </c>
      <c r="B56" s="10" t="s">
        <v>27</v>
      </c>
      <c r="C56" s="12" t="s">
        <v>27</v>
      </c>
      <c r="D56" s="12">
        <v>196.296875</v>
      </c>
      <c r="E56" s="11" t="s">
        <v>83</v>
      </c>
      <c r="F56" s="5">
        <f t="shared" si="7"/>
        <v>3.4739999999999998</v>
      </c>
      <c r="G56" s="6" t="s">
        <v>102</v>
      </c>
      <c r="H56" s="5">
        <f t="shared" si="8"/>
        <v>719.65000000000009</v>
      </c>
      <c r="I56" s="5">
        <f t="shared" si="9"/>
        <v>3.6661307012656219</v>
      </c>
      <c r="J56" s="5">
        <f t="shared" si="10"/>
        <v>0.36661307012656219</v>
      </c>
      <c r="K56" s="5">
        <f t="shared" si="11"/>
        <v>3.8406130701265617</v>
      </c>
      <c r="L56" s="8">
        <f t="shared" si="12"/>
        <v>3.8410000000000002</v>
      </c>
      <c r="M56" s="8">
        <f t="shared" si="12"/>
        <v>3.8410000000000002</v>
      </c>
      <c r="N56" s="9" t="s">
        <v>13</v>
      </c>
    </row>
    <row r="57" spans="1:14">
      <c r="A57" s="14" t="s">
        <v>169</v>
      </c>
      <c r="B57" s="10" t="s">
        <v>103</v>
      </c>
      <c r="C57" s="12" t="s">
        <v>103</v>
      </c>
      <c r="D57" s="12">
        <v>196.296875</v>
      </c>
      <c r="E57" s="11" t="s">
        <v>91</v>
      </c>
      <c r="F57" s="5">
        <f t="shared" si="7"/>
        <v>3.4470000000000001</v>
      </c>
      <c r="G57" s="6" t="s">
        <v>104</v>
      </c>
      <c r="H57" s="5">
        <f t="shared" si="8"/>
        <v>728.17499999999995</v>
      </c>
      <c r="I57" s="5">
        <f t="shared" si="9"/>
        <v>3.7095598185146859</v>
      </c>
      <c r="J57" s="5">
        <f t="shared" si="10"/>
        <v>0.37095598185146861</v>
      </c>
      <c r="K57" s="5">
        <f t="shared" si="11"/>
        <v>3.8179559818514686</v>
      </c>
      <c r="L57" s="8">
        <f t="shared" si="12"/>
        <v>3.8180000000000001</v>
      </c>
      <c r="M57" s="8">
        <f t="shared" si="12"/>
        <v>3.8180000000000001</v>
      </c>
      <c r="N57" s="9" t="s">
        <v>13</v>
      </c>
    </row>
    <row r="58" spans="1:14">
      <c r="A58" s="14" t="s">
        <v>170</v>
      </c>
      <c r="B58" s="10">
        <v>200.5</v>
      </c>
      <c r="C58" s="12">
        <v>200.5</v>
      </c>
      <c r="D58" s="12">
        <v>196.296875</v>
      </c>
      <c r="E58" s="11" t="s">
        <v>106</v>
      </c>
      <c r="F58" s="5">
        <f t="shared" si="7"/>
        <v>3.1410000000000005</v>
      </c>
      <c r="G58" s="6" t="s">
        <v>107</v>
      </c>
      <c r="H58" s="5">
        <f t="shared" si="8"/>
        <v>669.67</v>
      </c>
      <c r="I58" s="5">
        <f t="shared" si="9"/>
        <v>3.4115163575579079</v>
      </c>
      <c r="J58" s="5">
        <f t="shared" si="10"/>
        <v>0.34115163575579083</v>
      </c>
      <c r="K58" s="5">
        <f t="shared" si="11"/>
        <v>3.4821516357557911</v>
      </c>
      <c r="L58" s="8">
        <f t="shared" si="12"/>
        <v>3.4820000000000002</v>
      </c>
      <c r="M58" s="8">
        <f t="shared" si="12"/>
        <v>3.4820000000000002</v>
      </c>
      <c r="N58" s="9" t="s">
        <v>13</v>
      </c>
    </row>
    <row r="59" spans="1:14">
      <c r="A59" s="14" t="s">
        <v>171</v>
      </c>
      <c r="B59" s="10" t="s">
        <v>34</v>
      </c>
      <c r="C59" s="12" t="s">
        <v>34</v>
      </c>
      <c r="D59" s="12">
        <v>196.296875</v>
      </c>
      <c r="E59" s="11" t="s">
        <v>108</v>
      </c>
      <c r="F59" s="5">
        <f t="shared" si="7"/>
        <v>3.1050000000000004</v>
      </c>
      <c r="G59" s="6" t="s">
        <v>109</v>
      </c>
      <c r="H59" s="5">
        <f t="shared" si="8"/>
        <v>650.09999999999991</v>
      </c>
      <c r="I59" s="5">
        <f t="shared" si="9"/>
        <v>3.3118204250577086</v>
      </c>
      <c r="J59" s="5">
        <f t="shared" si="10"/>
        <v>0.33118204250577088</v>
      </c>
      <c r="K59" s="5">
        <f t="shared" si="11"/>
        <v>3.4361820425057714</v>
      </c>
      <c r="L59" s="8">
        <f t="shared" si="12"/>
        <v>3.4359999999999999</v>
      </c>
      <c r="M59" s="8">
        <f t="shared" si="12"/>
        <v>3.4359999999999999</v>
      </c>
      <c r="N59" s="9" t="s">
        <v>13</v>
      </c>
    </row>
    <row r="60" spans="1:14">
      <c r="A60" s="14" t="s">
        <v>172</v>
      </c>
      <c r="B60" s="10">
        <v>193.5</v>
      </c>
      <c r="C60" s="12">
        <v>193.5</v>
      </c>
      <c r="D60" s="12">
        <v>196.296875</v>
      </c>
      <c r="E60" s="11" t="s">
        <v>105</v>
      </c>
      <c r="F60" s="5">
        <f t="shared" si="7"/>
        <v>3.0960000000000001</v>
      </c>
      <c r="G60" s="6" t="s">
        <v>111</v>
      </c>
      <c r="H60" s="5">
        <f t="shared" si="8"/>
        <v>636.61500000000001</v>
      </c>
      <c r="I60" s="5">
        <f t="shared" si="9"/>
        <v>3.2431234577728252</v>
      </c>
      <c r="J60" s="5">
        <f t="shared" si="10"/>
        <v>0.32431234577728252</v>
      </c>
      <c r="K60" s="5">
        <f t="shared" si="11"/>
        <v>3.4203123457772824</v>
      </c>
      <c r="L60" s="8">
        <f t="shared" si="12"/>
        <v>3.42</v>
      </c>
      <c r="M60" s="8">
        <f t="shared" si="12"/>
        <v>3.42</v>
      </c>
      <c r="N60" s="9" t="s">
        <v>13</v>
      </c>
    </row>
    <row r="61" spans="1:14">
      <c r="A61" s="14" t="s">
        <v>173</v>
      </c>
      <c r="B61" s="10" t="s">
        <v>61</v>
      </c>
      <c r="C61" s="12" t="s">
        <v>61</v>
      </c>
      <c r="D61" s="12">
        <v>196.296875</v>
      </c>
      <c r="E61" s="11" t="s">
        <v>110</v>
      </c>
      <c r="F61" s="5">
        <f t="shared" si="7"/>
        <v>2.9339999999999997</v>
      </c>
      <c r="G61" s="6" t="s">
        <v>112</v>
      </c>
      <c r="H61" s="5">
        <f t="shared" si="8"/>
        <v>651.07999999999993</v>
      </c>
      <c r="I61" s="5">
        <f t="shared" si="9"/>
        <v>3.3168128631696248</v>
      </c>
      <c r="J61" s="5">
        <f t="shared" si="10"/>
        <v>0.33168128631696248</v>
      </c>
      <c r="K61" s="5">
        <f t="shared" si="11"/>
        <v>3.265681286316962</v>
      </c>
      <c r="L61" s="8">
        <f t="shared" si="12"/>
        <v>3.266</v>
      </c>
      <c r="M61" s="8">
        <f t="shared" si="12"/>
        <v>3.266</v>
      </c>
      <c r="N61" s="9" t="s">
        <v>13</v>
      </c>
    </row>
    <row r="62" spans="1:14">
      <c r="A62" s="13"/>
    </row>
    <row r="63" spans="1:14">
      <c r="A63" s="15" t="s">
        <v>174</v>
      </c>
      <c r="B63" s="10" t="s">
        <v>97</v>
      </c>
      <c r="C63" s="12" t="s">
        <v>97</v>
      </c>
      <c r="D63" s="12">
        <v>196.296875</v>
      </c>
      <c r="E63" s="11" t="s">
        <v>98</v>
      </c>
      <c r="F63" s="5">
        <f>E63*90%</f>
        <v>3.4830000000000001</v>
      </c>
      <c r="G63" s="6" t="s">
        <v>99</v>
      </c>
      <c r="H63" s="5">
        <f>G63*C63</f>
        <v>788.375</v>
      </c>
      <c r="I63" s="5">
        <f>H63/D63</f>
        <v>4.016238159675237</v>
      </c>
      <c r="J63" s="5">
        <f>I63*10%</f>
        <v>0.40162381596752372</v>
      </c>
      <c r="K63" s="5">
        <f>F63+J63</f>
        <v>3.8846238159675237</v>
      </c>
      <c r="L63" s="8">
        <f>ROUND(K63,3)</f>
        <v>3.8849999999999998</v>
      </c>
      <c r="M63" s="8">
        <f>ROUND(L63,3)</f>
        <v>3.8849999999999998</v>
      </c>
      <c r="N63" s="9" t="s">
        <v>113</v>
      </c>
    </row>
  </sheetData>
  <sortState ref="A2:R63">
    <sortCondition descending="1" ref="M1"/>
  </sortState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吉yu</dc:creator>
  <cp:lastModifiedBy>Jiyi</cp:lastModifiedBy>
  <cp:lastPrinted>2024-09-10T07:20:26Z</cp:lastPrinted>
  <dcterms:created xsi:type="dcterms:W3CDTF">2022-09-14T06:38:00Z</dcterms:created>
  <dcterms:modified xsi:type="dcterms:W3CDTF">2024-09-11T09:33:09Z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AEFCB3117AFD4E278021CD0B8BBD1DF4_12</vt:lpwstr>
  </property>
  <property fmtid="{D5CDD505-2E9C-101B-9397-08002B2CF9AE}" pid="3" name="KSOProductBuildVer">
    <vt:lpwstr>2052-12.1.0.17827</vt:lpwstr>
  </property>
</Properties>
</file>