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级推免\推免绩点\按学业评价排序（9.9）\第二轮学业评价公示（上网公示版）\"/>
    </mc:Choice>
  </mc:AlternateContent>
  <bookViews>
    <workbookView xWindow="0" yWindow="0" windowWidth="24015" windowHeight="11505"/>
  </bookViews>
  <sheets>
    <sheet name="Sheet1" sheetId="1" r:id="rId1"/>
  </sheets>
  <definedNames>
    <definedName name="_xlnm._FilterDatabase" localSheetId="0" hidden="1">Sheet1!$A$1:$M$6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6" i="1"/>
  <c r="D3" i="1"/>
  <c r="D5" i="1"/>
  <c r="D4" i="1"/>
  <c r="H3" i="1" l="1"/>
  <c r="H4" i="1"/>
  <c r="H6" i="1"/>
  <c r="H5" i="1"/>
  <c r="H2" i="1"/>
  <c r="F3" i="1"/>
  <c r="F4" i="1"/>
  <c r="F6" i="1"/>
  <c r="F5" i="1"/>
  <c r="F2" i="1"/>
  <c r="I6" i="1" l="1"/>
  <c r="J6" i="1" s="1"/>
  <c r="K6" i="1" s="1"/>
  <c r="L6" i="1" s="1"/>
  <c r="M6" i="1" s="1"/>
  <c r="I5" i="1"/>
  <c r="J5" i="1" s="1"/>
  <c r="K5" i="1" s="1"/>
  <c r="L5" i="1" s="1"/>
  <c r="M5" i="1" s="1"/>
  <c r="I3" i="1"/>
  <c r="J3" i="1" s="1"/>
  <c r="K3" i="1" s="1"/>
  <c r="L3" i="1" s="1"/>
  <c r="M3" i="1" s="1"/>
  <c r="I2" i="1"/>
  <c r="J2" i="1" s="1"/>
  <c r="K2" i="1" s="1"/>
  <c r="L2" i="1" s="1"/>
  <c r="M2" i="1" s="1"/>
  <c r="I4" i="1"/>
  <c r="J4" i="1" s="1"/>
  <c r="K4" i="1" s="1"/>
  <c r="L4" i="1" s="1"/>
  <c r="M4" i="1" s="1"/>
</calcChain>
</file>

<file path=xl/sharedStrings.xml><?xml version="1.0" encoding="utf-8"?>
<sst xmlns="http://schemas.openxmlformats.org/spreadsheetml/2006/main" count="33" uniqueCount="32">
  <si>
    <t>所有课程累计平均绩点</t>
  </si>
  <si>
    <t>累计有效学分2</t>
    <phoneticPr fontId="2" type="noConversion"/>
  </si>
  <si>
    <t>累计有效学分1</t>
    <phoneticPr fontId="2" type="noConversion"/>
  </si>
  <si>
    <t>（所有课程累计平均绩点×累计有效学分）/平均累计有效学分*10%</t>
    <phoneticPr fontId="2" type="noConversion"/>
  </si>
  <si>
    <t>学业成绩（取小数点后三位）</t>
    <phoneticPr fontId="2" type="noConversion"/>
  </si>
  <si>
    <t>学业成绩</t>
    <phoneticPr fontId="2" type="noConversion"/>
  </si>
  <si>
    <t>199.00</t>
  </si>
  <si>
    <t>4.58</t>
  </si>
  <si>
    <t>4.31</t>
  </si>
  <si>
    <t>4.01</t>
  </si>
  <si>
    <t>4.46</t>
  </si>
  <si>
    <t>4.40</t>
  </si>
  <si>
    <t>学业成绩=主修专业课程累计平均绩点（含权重）×90%+（所有课程累计平均绩点×累计有效学分）/平均累计有效学分*10%</t>
    <phoneticPr fontId="2" type="noConversion"/>
  </si>
  <si>
    <t>179.50</t>
  </si>
  <si>
    <t>176.50</t>
  </si>
  <si>
    <t>179.00</t>
  </si>
  <si>
    <t>4.77</t>
  </si>
  <si>
    <t>4.69</t>
  </si>
  <si>
    <t>4.10</t>
  </si>
  <si>
    <t>3.93</t>
  </si>
  <si>
    <t>3.86</t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</si>
  <si>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</si>
  <si>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</si>
  <si>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******2623</t>
  </si>
  <si>
    <t>******3254</t>
  </si>
  <si>
    <t>******5063</t>
  </si>
  <si>
    <t>******2471</t>
  </si>
  <si>
    <t>******2846</t>
  </si>
  <si>
    <t>学号</t>
    <phoneticPr fontId="2" type="noConversion"/>
  </si>
  <si>
    <t>平均累计有效学分（本专业当年级全体学生）</t>
    <phoneticPr fontId="2" type="noConversion"/>
  </si>
  <si>
    <t>主修专业课程累计平均绩点（含权重）*90%</t>
    <phoneticPr fontId="2" type="noConversion"/>
  </si>
  <si>
    <t>主修专业课程累计平均绩点（含权重）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</si>
</sst>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/>
    <xf numFmtId="0" fontId="0" fillId="0" borderId="3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H21" sqref="H21"/>
    </sheetView>
  </sheetViews>
  <sheetFormatPr defaultColWidth="10.625" defaultRowHeight="14.25" x14ac:dyDescent="0.2"/>
  <cols>
    <col min="1" max="11" width="10.625" style="1"/>
    <col min="12" max="13" width="10.625" style="8"/>
  </cols>
  <sheetData>
    <row r="1" spans="1:14" s="2" customFormat="1" ht="127.5" x14ac:dyDescent="0.2">
      <c r="A1" s="4" t="s">
        <v>28</v>
      </c>
      <c r="B1" s="5" t="s">
        <v>2</v>
      </c>
      <c r="C1" s="5" t="s">
        <v>1</v>
      </c>
      <c r="D1" s="5" t="s">
        <v>29</v>
      </c>
      <c r="E1" s="5" t="s">
        <v>31</v>
      </c>
      <c r="F1" s="5" t="s">
        <v>30</v>
      </c>
      <c r="G1" s="5" t="s">
        <v>0</v>
      </c>
      <c r="H1" s="5" t="s">
        <v>21</v>
      </c>
      <c r="I1" s="5" t="s">
        <v>22</v>
      </c>
      <c r="J1" s="5" t="s">
        <v>3</v>
      </c>
      <c r="K1" s="5" t="s">
        <v>12</v>
      </c>
      <c r="L1" s="6" t="s">
        <v>4</v>
      </c>
      <c r="M1" s="6" t="s">
        <v>5</v>
      </c>
    </row>
    <row r="2" spans="1:14" x14ac:dyDescent="0.2">
      <c r="A2" s="10" t="s">
        <v>23</v>
      </c>
      <c r="B2" s="10" t="s">
        <v>13</v>
      </c>
      <c r="C2" s="11">
        <v>179.5</v>
      </c>
      <c r="D2" s="3">
        <f>AVERAGE($C$2:$C$6)</f>
        <v>182.7</v>
      </c>
      <c r="E2" s="10" t="s">
        <v>16</v>
      </c>
      <c r="F2" s="3">
        <f t="shared" ref="F2:F6" si="0">E2*90%</f>
        <v>4.2930000000000001</v>
      </c>
      <c r="G2" s="10" t="s">
        <v>10</v>
      </c>
      <c r="H2" s="3">
        <f t="shared" ref="H2:H6" si="1">G2*C2</f>
        <v>800.57</v>
      </c>
      <c r="I2" s="3">
        <f t="shared" ref="I2:I6" si="2">H2/D2</f>
        <v>4.3818828680897655</v>
      </c>
      <c r="J2" s="3">
        <f t="shared" ref="J2:J6" si="3">I2*10%</f>
        <v>0.43818828680897659</v>
      </c>
      <c r="K2" s="3">
        <f t="shared" ref="K2:K6" si="4">F2+J2</f>
        <v>4.731188286808977</v>
      </c>
      <c r="L2" s="7">
        <f t="shared" ref="L2:M6" si="5">ROUND(K2,3)</f>
        <v>4.7309999999999999</v>
      </c>
      <c r="M2" s="7">
        <f t="shared" si="5"/>
        <v>4.7309999999999999</v>
      </c>
      <c r="N2" s="9"/>
    </row>
    <row r="3" spans="1:14" x14ac:dyDescent="0.2">
      <c r="A3" s="10" t="s">
        <v>24</v>
      </c>
      <c r="B3" s="10" t="s">
        <v>6</v>
      </c>
      <c r="C3" s="11">
        <v>199</v>
      </c>
      <c r="D3" s="3">
        <f>AVERAGE($C$2:$C$6)</f>
        <v>182.7</v>
      </c>
      <c r="E3" s="10" t="s">
        <v>17</v>
      </c>
      <c r="F3" s="3">
        <f t="shared" si="0"/>
        <v>4.2210000000000001</v>
      </c>
      <c r="G3" s="10" t="s">
        <v>11</v>
      </c>
      <c r="H3" s="3">
        <f t="shared" si="1"/>
        <v>875.6</v>
      </c>
      <c r="I3" s="3">
        <f t="shared" si="2"/>
        <v>4.7925561029009307</v>
      </c>
      <c r="J3" s="3">
        <f t="shared" si="3"/>
        <v>0.47925561029009311</v>
      </c>
      <c r="K3" s="3">
        <f t="shared" si="4"/>
        <v>4.7002556102900934</v>
      </c>
      <c r="L3" s="7">
        <f t="shared" si="5"/>
        <v>4.7</v>
      </c>
      <c r="M3" s="7">
        <f t="shared" si="5"/>
        <v>4.7</v>
      </c>
    </row>
    <row r="4" spans="1:14" x14ac:dyDescent="0.2">
      <c r="A4" s="10" t="s">
        <v>25</v>
      </c>
      <c r="B4" s="10" t="s">
        <v>13</v>
      </c>
      <c r="C4" s="11">
        <v>179.5</v>
      </c>
      <c r="D4" s="3">
        <f>AVERAGE($C$2:$C$6)</f>
        <v>182.7</v>
      </c>
      <c r="E4" s="10" t="s">
        <v>7</v>
      </c>
      <c r="F4" s="3">
        <f t="shared" si="0"/>
        <v>4.1219999999999999</v>
      </c>
      <c r="G4" s="10" t="s">
        <v>8</v>
      </c>
      <c r="H4" s="3">
        <f t="shared" si="1"/>
        <v>773.64499999999998</v>
      </c>
      <c r="I4" s="3">
        <f t="shared" si="2"/>
        <v>4.234510125889436</v>
      </c>
      <c r="J4" s="3">
        <f t="shared" si="3"/>
        <v>0.42345101258894363</v>
      </c>
      <c r="K4" s="3">
        <f t="shared" si="4"/>
        <v>4.5454510125889431</v>
      </c>
      <c r="L4" s="7">
        <f t="shared" si="5"/>
        <v>4.5449999999999999</v>
      </c>
      <c r="M4" s="7">
        <f t="shared" si="5"/>
        <v>4.5449999999999999</v>
      </c>
    </row>
    <row r="5" spans="1:14" x14ac:dyDescent="0.2">
      <c r="A5" s="10" t="s">
        <v>26</v>
      </c>
      <c r="B5" s="10" t="s">
        <v>14</v>
      </c>
      <c r="C5" s="11">
        <v>176.5</v>
      </c>
      <c r="D5" s="3">
        <f>AVERAGE($C$2:$C$6)</f>
        <v>182.7</v>
      </c>
      <c r="E5" s="10" t="s">
        <v>18</v>
      </c>
      <c r="F5" s="3">
        <f t="shared" si="0"/>
        <v>3.69</v>
      </c>
      <c r="G5" s="10" t="s">
        <v>19</v>
      </c>
      <c r="H5" s="3">
        <f t="shared" si="1"/>
        <v>693.64499999999998</v>
      </c>
      <c r="I5" s="3">
        <f t="shared" si="2"/>
        <v>3.7966338259441708</v>
      </c>
      <c r="J5" s="3">
        <f t="shared" si="3"/>
        <v>0.37966338259441712</v>
      </c>
      <c r="K5" s="3">
        <f t="shared" si="4"/>
        <v>4.0696633825944168</v>
      </c>
      <c r="L5" s="7">
        <f t="shared" si="5"/>
        <v>4.07</v>
      </c>
      <c r="M5" s="7">
        <f t="shared" si="5"/>
        <v>4.07</v>
      </c>
    </row>
    <row r="6" spans="1:14" x14ac:dyDescent="0.2">
      <c r="A6" s="10" t="s">
        <v>27</v>
      </c>
      <c r="B6" s="10" t="s">
        <v>15</v>
      </c>
      <c r="C6" s="11">
        <v>179</v>
      </c>
      <c r="D6" s="3">
        <f>AVERAGE($C$2:$C$6)</f>
        <v>182.7</v>
      </c>
      <c r="E6" s="10" t="s">
        <v>9</v>
      </c>
      <c r="F6" s="3">
        <f t="shared" si="0"/>
        <v>3.609</v>
      </c>
      <c r="G6" s="10" t="s">
        <v>20</v>
      </c>
      <c r="H6" s="3">
        <f t="shared" si="1"/>
        <v>690.93999999999994</v>
      </c>
      <c r="I6" s="3">
        <f t="shared" si="2"/>
        <v>3.7818281335522714</v>
      </c>
      <c r="J6" s="3">
        <f t="shared" si="3"/>
        <v>0.37818281335522719</v>
      </c>
      <c r="K6" s="3">
        <f t="shared" si="4"/>
        <v>3.9871828133552274</v>
      </c>
      <c r="L6" s="7">
        <f t="shared" si="5"/>
        <v>3.9870000000000001</v>
      </c>
      <c r="M6" s="7">
        <f t="shared" si="5"/>
        <v>3.9870000000000001</v>
      </c>
    </row>
  </sheetData>
  <sortState ref="A2:U74">
    <sortCondition descending="1" ref="M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dcterms:created xsi:type="dcterms:W3CDTF">2022-09-14T05:42:51Z</dcterms:created>
  <dcterms:modified xsi:type="dcterms:W3CDTF">2024-09-11T09:26:18Z</dcterms:modified>
</cp:coreProperties>
</file>