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级推免\推免绩点\按学业评价排序（9.9）\第二轮学业评价公示（上网公示版）\"/>
    </mc:Choice>
  </mc:AlternateContent>
  <bookViews>
    <workbookView xWindow="0" yWindow="0" windowWidth="24015" windowHeight="11505"/>
  </bookViews>
  <sheets>
    <sheet name="Sheet1" sheetId="1" r:id="rId1"/>
  </sheets>
  <definedNames>
    <definedName name="_xlnm._FilterDatabase" localSheetId="0" hidden="1">Sheet1!$A$1:$N$15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F12" i="1"/>
  <c r="J12" i="1" l="1"/>
  <c r="K12" i="1" s="1"/>
  <c r="L12" i="1" s="1"/>
  <c r="M12" i="1" s="1"/>
  <c r="H15" i="1"/>
  <c r="I15" i="1" s="1"/>
  <c r="H10" i="1"/>
  <c r="I10" i="1" s="1"/>
  <c r="H3" i="1"/>
  <c r="I3" i="1" s="1"/>
  <c r="H6" i="1"/>
  <c r="I6" i="1" s="1"/>
  <c r="H13" i="1"/>
  <c r="I13" i="1" s="1"/>
  <c r="H4" i="1"/>
  <c r="I4" i="1" s="1"/>
  <c r="H8" i="1"/>
  <c r="I8" i="1" s="1"/>
  <c r="H7" i="1"/>
  <c r="I7" i="1" s="1"/>
  <c r="H11" i="1"/>
  <c r="I11" i="1" s="1"/>
  <c r="H9" i="1"/>
  <c r="I9" i="1" s="1"/>
  <c r="H14" i="1"/>
  <c r="I14" i="1" s="1"/>
  <c r="H5" i="1"/>
  <c r="I5" i="1" s="1"/>
  <c r="H2" i="1"/>
  <c r="I2" i="1" s="1"/>
  <c r="F15" i="1"/>
  <c r="F10" i="1"/>
  <c r="F3" i="1"/>
  <c r="F6" i="1"/>
  <c r="F13" i="1"/>
  <c r="F4" i="1"/>
  <c r="F8" i="1"/>
  <c r="F7" i="1"/>
  <c r="F11" i="1"/>
  <c r="F9" i="1"/>
  <c r="F14" i="1"/>
  <c r="F5" i="1"/>
  <c r="F2" i="1"/>
  <c r="J7" i="1" l="1"/>
  <c r="K7" i="1" s="1"/>
  <c r="L7" i="1" s="1"/>
  <c r="M7" i="1" s="1"/>
  <c r="J6" i="1"/>
  <c r="K6" i="1" s="1"/>
  <c r="L6" i="1" s="1"/>
  <c r="M6" i="1" s="1"/>
  <c r="J13" i="1"/>
  <c r="K13" i="1" s="1"/>
  <c r="L13" i="1" s="1"/>
  <c r="M13" i="1" s="1"/>
  <c r="J5" i="1"/>
  <c r="K5" i="1" s="1"/>
  <c r="L5" i="1" s="1"/>
  <c r="M5" i="1" s="1"/>
  <c r="J3" i="1"/>
  <c r="K3" i="1" s="1"/>
  <c r="L3" i="1" s="1"/>
  <c r="M3" i="1" s="1"/>
  <c r="J10" i="1"/>
  <c r="K10" i="1" s="1"/>
  <c r="L10" i="1" s="1"/>
  <c r="M10" i="1" s="1"/>
  <c r="J2" i="1"/>
  <c r="K2" i="1" s="1"/>
  <c r="L2" i="1" s="1"/>
  <c r="M2" i="1" s="1"/>
  <c r="J11" i="1"/>
  <c r="K11" i="1" s="1"/>
  <c r="L11" i="1" s="1"/>
  <c r="M11" i="1" s="1"/>
  <c r="J8" i="1"/>
  <c r="K8" i="1" s="1"/>
  <c r="L8" i="1" s="1"/>
  <c r="M8" i="1" s="1"/>
  <c r="J4" i="1"/>
  <c r="K4" i="1" s="1"/>
  <c r="L4" i="1" s="1"/>
  <c r="M4" i="1" s="1"/>
  <c r="J15" i="1"/>
  <c r="K15" i="1" s="1"/>
  <c r="L15" i="1" s="1"/>
  <c r="M15" i="1" s="1"/>
  <c r="J9" i="1"/>
  <c r="K9" i="1" s="1"/>
  <c r="L9" i="1" s="1"/>
  <c r="M9" i="1" s="1"/>
  <c r="J14" i="1"/>
  <c r="K14" i="1" s="1"/>
  <c r="L14" i="1" s="1"/>
  <c r="M14" i="1" s="1"/>
</calcChain>
</file>

<file path=xl/sharedStrings.xml><?xml version="1.0" encoding="utf-8"?>
<sst xmlns="http://schemas.openxmlformats.org/spreadsheetml/2006/main" count="85" uniqueCount="64">
  <si>
    <t>所有课程累计平均绩点</t>
  </si>
  <si>
    <t>专业名称</t>
  </si>
  <si>
    <t>累计有效学分2</t>
    <phoneticPr fontId="2" type="noConversion"/>
  </si>
  <si>
    <t>累计有效学分1</t>
    <phoneticPr fontId="2" type="noConversion"/>
  </si>
  <si>
    <t>所有课程累计平均绩点×累计有效学分</t>
    <phoneticPr fontId="2" type="noConversion"/>
  </si>
  <si>
    <t>（所有课程累计平均绩点×累计有效学分）/平均累计有效学分</t>
    <phoneticPr fontId="2" type="noConversion"/>
  </si>
  <si>
    <t>（所有课程累计平均绩点×累计有效学分）/平均累计有效学分*10%</t>
    <phoneticPr fontId="2" type="noConversion"/>
  </si>
  <si>
    <t>学业成绩（取小数点后三位）</t>
    <phoneticPr fontId="2" type="noConversion"/>
  </si>
  <si>
    <t>学业成绩</t>
    <phoneticPr fontId="2" type="noConversion"/>
  </si>
  <si>
    <t>196.50</t>
  </si>
  <si>
    <t>196.00</t>
  </si>
  <si>
    <t>195.50</t>
  </si>
  <si>
    <t>4.53</t>
  </si>
  <si>
    <t>4.14</t>
  </si>
  <si>
    <t>4.01</t>
  </si>
  <si>
    <t>3.98</t>
  </si>
  <si>
    <t>3.85</t>
  </si>
  <si>
    <t>3.71</t>
  </si>
  <si>
    <t>3.66</t>
  </si>
  <si>
    <t>3.48</t>
  </si>
  <si>
    <t>4.25</t>
  </si>
  <si>
    <t>4.17</t>
  </si>
  <si>
    <t>4.11</t>
  </si>
  <si>
    <t>3.96</t>
  </si>
  <si>
    <t>3.69</t>
  </si>
  <si>
    <t>学业成绩=主修专业课程累计平均绩点（含权重）×90%+（所有课程累计平均绩点×累计有效学分）/平均累计有效学分*10%</t>
    <phoneticPr fontId="2" type="noConversion"/>
  </si>
  <si>
    <t>194.00</t>
  </si>
  <si>
    <t>193.00</t>
  </si>
  <si>
    <t>204.50</t>
  </si>
  <si>
    <t>201.50</t>
  </si>
  <si>
    <t>206.00</t>
  </si>
  <si>
    <t>186.50</t>
  </si>
  <si>
    <t>口腔医学</t>
    <phoneticPr fontId="2" type="noConversion"/>
  </si>
  <si>
    <t>4.76</t>
  </si>
  <si>
    <t>4.69</t>
  </si>
  <si>
    <t>4.66</t>
  </si>
  <si>
    <t>4.33</t>
  </si>
  <si>
    <t>4.24</t>
  </si>
  <si>
    <t>3.73</t>
  </si>
  <si>
    <t>4.60</t>
  </si>
  <si>
    <t>4.51</t>
  </si>
  <si>
    <t>4.08</t>
  </si>
  <si>
    <t>3.90</t>
  </si>
  <si>
    <t>3.83</t>
  </si>
  <si>
    <t>3.65</t>
  </si>
  <si>
    <t>3.37</t>
  </si>
  <si>
    <t>******2289</t>
  </si>
  <si>
    <t>******2310</t>
  </si>
  <si>
    <t>******5667</t>
  </si>
  <si>
    <t>******3200</t>
  </si>
  <si>
    <t>******3083</t>
  </si>
  <si>
    <t>******3121</t>
  </si>
  <si>
    <t>******3233</t>
  </si>
  <si>
    <t>******1847</t>
  </si>
  <si>
    <t>******3128</t>
  </si>
  <si>
    <t>******6019</t>
  </si>
  <si>
    <t>******3223</t>
  </si>
  <si>
    <t>******1849</t>
  </si>
  <si>
    <t>******6016</t>
  </si>
  <si>
    <t>******2971</t>
  </si>
  <si>
    <t>学号</t>
    <phoneticPr fontId="2" type="noConversion"/>
  </si>
  <si>
    <t>平均累计有效学分（本专业当年级全体学生）</t>
    <phoneticPr fontId="2" type="noConversion"/>
  </si>
  <si>
    <t>主修专业课程累计平均绩点（含权重）</t>
    <phoneticPr fontId="2" type="noConversion"/>
  </si>
  <si>
    <t>主修专业课程累计平均绩点（含权重）*90%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</si>
</sst>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/>
    <xf numFmtId="0" fontId="0" fillId="0" borderId="4" xfId="0" applyBorder="1" applyAlignment="1">
      <alignment horizontal="left"/>
    </xf>
    <xf numFmtId="0" fontId="0" fillId="0" borderId="5" xfId="0" applyBorder="1" applyAlignment="1"/>
    <xf numFmtId="0" fontId="0" fillId="3" borderId="3" xfId="0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O22" sqref="O22"/>
    </sheetView>
  </sheetViews>
  <sheetFormatPr defaultColWidth="10.625" defaultRowHeight="14.25" x14ac:dyDescent="0.2"/>
  <cols>
    <col min="1" max="11" width="10.625" style="1"/>
    <col min="12" max="13" width="10.625" style="9"/>
    <col min="14" max="14" width="10.625" style="1"/>
  </cols>
  <sheetData>
    <row r="1" spans="1:15" s="2" customFormat="1" ht="127.5" x14ac:dyDescent="0.2">
      <c r="A1" s="5" t="s">
        <v>60</v>
      </c>
      <c r="B1" s="6" t="s">
        <v>3</v>
      </c>
      <c r="C1" s="6" t="s">
        <v>2</v>
      </c>
      <c r="D1" s="6" t="s">
        <v>61</v>
      </c>
      <c r="E1" s="6" t="s">
        <v>62</v>
      </c>
      <c r="F1" s="6" t="s">
        <v>63</v>
      </c>
      <c r="G1" s="6" t="s">
        <v>0</v>
      </c>
      <c r="H1" s="6" t="s">
        <v>4</v>
      </c>
      <c r="I1" s="6" t="s">
        <v>5</v>
      </c>
      <c r="J1" s="6" t="s">
        <v>6</v>
      </c>
      <c r="K1" s="6" t="s">
        <v>25</v>
      </c>
      <c r="L1" s="7" t="s">
        <v>7</v>
      </c>
      <c r="M1" s="7" t="s">
        <v>8</v>
      </c>
      <c r="N1" s="6" t="s">
        <v>1</v>
      </c>
    </row>
    <row r="2" spans="1:15" x14ac:dyDescent="0.2">
      <c r="A2" s="15" t="s">
        <v>46</v>
      </c>
      <c r="B2" s="12" t="s">
        <v>10</v>
      </c>
      <c r="C2" s="13">
        <v>196</v>
      </c>
      <c r="D2" s="10">
        <v>194.5</v>
      </c>
      <c r="E2" s="14" t="s">
        <v>33</v>
      </c>
      <c r="F2" s="4">
        <f t="shared" ref="F2:F15" si="0">E2*90%</f>
        <v>4.2839999999999998</v>
      </c>
      <c r="G2" s="12" t="s">
        <v>39</v>
      </c>
      <c r="H2" s="4">
        <f t="shared" ref="H2:H15" si="1">G2*C2</f>
        <v>901.59999999999991</v>
      </c>
      <c r="I2" s="4">
        <f t="shared" ref="I2:I15" si="2">H2/D2</f>
        <v>4.6354755784061696</v>
      </c>
      <c r="J2" s="4">
        <f t="shared" ref="J2:J15" si="3">I2*10%</f>
        <v>0.46354755784061696</v>
      </c>
      <c r="K2" s="4">
        <f t="shared" ref="K2:K15" si="4">F2+J2</f>
        <v>4.7475475578406172</v>
      </c>
      <c r="L2" s="8">
        <f t="shared" ref="L2:M15" si="5">ROUND(K2,3)</f>
        <v>4.7480000000000002</v>
      </c>
      <c r="M2" s="8">
        <f t="shared" si="5"/>
        <v>4.7480000000000002</v>
      </c>
      <c r="N2" s="3" t="s">
        <v>32</v>
      </c>
      <c r="O2" s="11"/>
    </row>
    <row r="3" spans="1:15" x14ac:dyDescent="0.2">
      <c r="A3" s="15" t="s">
        <v>47</v>
      </c>
      <c r="B3" s="12" t="s">
        <v>26</v>
      </c>
      <c r="C3" s="13">
        <v>194</v>
      </c>
      <c r="D3" s="10">
        <v>194.5</v>
      </c>
      <c r="E3" s="14" t="s">
        <v>34</v>
      </c>
      <c r="F3" s="4">
        <f t="shared" si="0"/>
        <v>4.2210000000000001</v>
      </c>
      <c r="G3" s="12" t="s">
        <v>40</v>
      </c>
      <c r="H3" s="4">
        <f t="shared" si="1"/>
        <v>874.93999999999994</v>
      </c>
      <c r="I3" s="4">
        <f t="shared" si="2"/>
        <v>4.4984061696658095</v>
      </c>
      <c r="J3" s="4">
        <f t="shared" si="3"/>
        <v>0.44984061696658095</v>
      </c>
      <c r="K3" s="4">
        <f t="shared" si="4"/>
        <v>4.670840616966581</v>
      </c>
      <c r="L3" s="8">
        <f t="shared" si="5"/>
        <v>4.6710000000000003</v>
      </c>
      <c r="M3" s="8">
        <f t="shared" si="5"/>
        <v>4.6710000000000003</v>
      </c>
      <c r="N3" s="3" t="s">
        <v>32</v>
      </c>
    </row>
    <row r="4" spans="1:15" x14ac:dyDescent="0.2">
      <c r="A4" s="15" t="s">
        <v>48</v>
      </c>
      <c r="B4" s="12" t="s">
        <v>10</v>
      </c>
      <c r="C4" s="13">
        <v>196</v>
      </c>
      <c r="D4" s="10">
        <v>194.5</v>
      </c>
      <c r="E4" s="14" t="s">
        <v>35</v>
      </c>
      <c r="F4" s="4">
        <f t="shared" si="0"/>
        <v>4.194</v>
      </c>
      <c r="G4" s="12" t="s">
        <v>12</v>
      </c>
      <c r="H4" s="4">
        <f t="shared" si="1"/>
        <v>887.88</v>
      </c>
      <c r="I4" s="4">
        <f t="shared" si="2"/>
        <v>4.5649357326478146</v>
      </c>
      <c r="J4" s="4">
        <f t="shared" si="3"/>
        <v>0.45649357326478146</v>
      </c>
      <c r="K4" s="4">
        <f t="shared" si="4"/>
        <v>4.6504935732647814</v>
      </c>
      <c r="L4" s="8">
        <f t="shared" si="5"/>
        <v>4.6500000000000004</v>
      </c>
      <c r="M4" s="8">
        <f t="shared" si="5"/>
        <v>4.6500000000000004</v>
      </c>
      <c r="N4" s="3" t="s">
        <v>32</v>
      </c>
    </row>
    <row r="5" spans="1:15" x14ac:dyDescent="0.2">
      <c r="A5" s="15" t="s">
        <v>49</v>
      </c>
      <c r="B5" s="12" t="s">
        <v>27</v>
      </c>
      <c r="C5" s="13">
        <v>193</v>
      </c>
      <c r="D5" s="10">
        <v>194.5</v>
      </c>
      <c r="E5" s="14" t="s">
        <v>36</v>
      </c>
      <c r="F5" s="4">
        <f t="shared" si="0"/>
        <v>3.8970000000000002</v>
      </c>
      <c r="G5" s="12" t="s">
        <v>21</v>
      </c>
      <c r="H5" s="4">
        <f t="shared" si="1"/>
        <v>804.81</v>
      </c>
      <c r="I5" s="4">
        <f t="shared" si="2"/>
        <v>4.1378406169665807</v>
      </c>
      <c r="J5" s="4">
        <f t="shared" si="3"/>
        <v>0.4137840616966581</v>
      </c>
      <c r="K5" s="4">
        <f t="shared" si="4"/>
        <v>4.3107840616966584</v>
      </c>
      <c r="L5" s="8">
        <f t="shared" si="5"/>
        <v>4.3109999999999999</v>
      </c>
      <c r="M5" s="8">
        <f t="shared" si="5"/>
        <v>4.3109999999999999</v>
      </c>
      <c r="N5" s="3" t="s">
        <v>32</v>
      </c>
    </row>
    <row r="6" spans="1:15" x14ac:dyDescent="0.2">
      <c r="A6" s="15" t="s">
        <v>50</v>
      </c>
      <c r="B6" s="12" t="s">
        <v>28</v>
      </c>
      <c r="C6" s="13">
        <v>204.5</v>
      </c>
      <c r="D6" s="10">
        <v>194.5</v>
      </c>
      <c r="E6" s="14" t="s">
        <v>37</v>
      </c>
      <c r="F6" s="4">
        <f t="shared" si="0"/>
        <v>3.8160000000000003</v>
      </c>
      <c r="G6" s="12" t="s">
        <v>41</v>
      </c>
      <c r="H6" s="4">
        <f t="shared" si="1"/>
        <v>834.36</v>
      </c>
      <c r="I6" s="4">
        <f t="shared" si="2"/>
        <v>4.2897686375321333</v>
      </c>
      <c r="J6" s="4">
        <f t="shared" si="3"/>
        <v>0.42897686375321337</v>
      </c>
      <c r="K6" s="4">
        <f t="shared" si="4"/>
        <v>4.2449768637532133</v>
      </c>
      <c r="L6" s="8">
        <f t="shared" si="5"/>
        <v>4.2450000000000001</v>
      </c>
      <c r="M6" s="8">
        <f t="shared" si="5"/>
        <v>4.2450000000000001</v>
      </c>
      <c r="N6" s="3" t="s">
        <v>32</v>
      </c>
    </row>
    <row r="7" spans="1:15" x14ac:dyDescent="0.2">
      <c r="A7" s="15" t="s">
        <v>51</v>
      </c>
      <c r="B7" s="12" t="s">
        <v>10</v>
      </c>
      <c r="C7" s="13">
        <v>196</v>
      </c>
      <c r="D7" s="10">
        <v>194.5</v>
      </c>
      <c r="E7" s="14" t="s">
        <v>20</v>
      </c>
      <c r="F7" s="4">
        <f t="shared" si="0"/>
        <v>3.8250000000000002</v>
      </c>
      <c r="G7" s="12" t="s">
        <v>13</v>
      </c>
      <c r="H7" s="4">
        <f t="shared" si="1"/>
        <v>811.43999999999994</v>
      </c>
      <c r="I7" s="4">
        <f t="shared" si="2"/>
        <v>4.1719280205655522</v>
      </c>
      <c r="J7" s="4">
        <f t="shared" si="3"/>
        <v>0.41719280205655523</v>
      </c>
      <c r="K7" s="4">
        <f t="shared" si="4"/>
        <v>4.2421928020565556</v>
      </c>
      <c r="L7" s="8">
        <f t="shared" si="5"/>
        <v>4.242</v>
      </c>
      <c r="M7" s="8">
        <f t="shared" si="5"/>
        <v>4.242</v>
      </c>
      <c r="N7" s="3" t="s">
        <v>32</v>
      </c>
    </row>
    <row r="8" spans="1:15" x14ac:dyDescent="0.2">
      <c r="A8" s="15" t="s">
        <v>52</v>
      </c>
      <c r="B8" s="12" t="s">
        <v>29</v>
      </c>
      <c r="C8" s="13">
        <v>201.5</v>
      </c>
      <c r="D8" s="10">
        <v>194.5</v>
      </c>
      <c r="E8" s="14" t="s">
        <v>13</v>
      </c>
      <c r="F8" s="4">
        <f t="shared" si="0"/>
        <v>3.726</v>
      </c>
      <c r="G8" s="12" t="s">
        <v>14</v>
      </c>
      <c r="H8" s="4">
        <f t="shared" si="1"/>
        <v>808.01499999999999</v>
      </c>
      <c r="I8" s="4">
        <f t="shared" si="2"/>
        <v>4.1543187660668384</v>
      </c>
      <c r="J8" s="4">
        <f t="shared" si="3"/>
        <v>0.41543187660668385</v>
      </c>
      <c r="K8" s="4">
        <f t="shared" si="4"/>
        <v>4.141431876606684</v>
      </c>
      <c r="L8" s="8">
        <f t="shared" si="5"/>
        <v>4.141</v>
      </c>
      <c r="M8" s="8">
        <f t="shared" si="5"/>
        <v>4.141</v>
      </c>
      <c r="N8" s="3" t="s">
        <v>32</v>
      </c>
    </row>
    <row r="9" spans="1:15" x14ac:dyDescent="0.2">
      <c r="A9" s="15" t="s">
        <v>53</v>
      </c>
      <c r="B9" s="12" t="s">
        <v>11</v>
      </c>
      <c r="C9" s="13">
        <v>195.5</v>
      </c>
      <c r="D9" s="10">
        <v>194.5</v>
      </c>
      <c r="E9" s="14" t="s">
        <v>22</v>
      </c>
      <c r="F9" s="4">
        <f t="shared" si="0"/>
        <v>3.6990000000000003</v>
      </c>
      <c r="G9" s="12" t="s">
        <v>15</v>
      </c>
      <c r="H9" s="4">
        <f t="shared" si="1"/>
        <v>778.09</v>
      </c>
      <c r="I9" s="4">
        <f t="shared" si="2"/>
        <v>4.0004627249357325</v>
      </c>
      <c r="J9" s="4">
        <f t="shared" si="3"/>
        <v>0.40004627249357327</v>
      </c>
      <c r="K9" s="4">
        <f t="shared" si="4"/>
        <v>4.0990462724935739</v>
      </c>
      <c r="L9" s="8">
        <f t="shared" si="5"/>
        <v>4.0990000000000002</v>
      </c>
      <c r="M9" s="8">
        <f t="shared" si="5"/>
        <v>4.0990000000000002</v>
      </c>
      <c r="N9" s="3" t="s">
        <v>32</v>
      </c>
    </row>
    <row r="10" spans="1:15" x14ac:dyDescent="0.2">
      <c r="A10" s="15" t="s">
        <v>54</v>
      </c>
      <c r="B10" s="12" t="s">
        <v>9</v>
      </c>
      <c r="C10" s="13">
        <v>196.5</v>
      </c>
      <c r="D10" s="10">
        <v>194.5</v>
      </c>
      <c r="E10" s="14" t="s">
        <v>15</v>
      </c>
      <c r="F10" s="4">
        <f t="shared" si="0"/>
        <v>3.5819999999999999</v>
      </c>
      <c r="G10" s="12" t="s">
        <v>42</v>
      </c>
      <c r="H10" s="4">
        <f t="shared" si="1"/>
        <v>766.35</v>
      </c>
      <c r="I10" s="4">
        <f t="shared" si="2"/>
        <v>3.9401028277634964</v>
      </c>
      <c r="J10" s="4">
        <f t="shared" si="3"/>
        <v>0.39401028277634964</v>
      </c>
      <c r="K10" s="4">
        <f t="shared" si="4"/>
        <v>3.9760102827763495</v>
      </c>
      <c r="L10" s="8">
        <f t="shared" si="5"/>
        <v>3.976</v>
      </c>
      <c r="M10" s="8">
        <f t="shared" si="5"/>
        <v>3.976</v>
      </c>
      <c r="N10" s="3" t="s">
        <v>32</v>
      </c>
    </row>
    <row r="11" spans="1:15" x14ac:dyDescent="0.2">
      <c r="A11" s="15" t="s">
        <v>55</v>
      </c>
      <c r="B11" s="12" t="s">
        <v>10</v>
      </c>
      <c r="C11" s="13">
        <v>196</v>
      </c>
      <c r="D11" s="10">
        <v>194.5</v>
      </c>
      <c r="E11" s="14" t="s">
        <v>23</v>
      </c>
      <c r="F11" s="4">
        <f t="shared" si="0"/>
        <v>3.5640000000000001</v>
      </c>
      <c r="G11" s="12" t="s">
        <v>43</v>
      </c>
      <c r="H11" s="4">
        <f t="shared" si="1"/>
        <v>750.68000000000006</v>
      </c>
      <c r="I11" s="4">
        <f t="shared" si="2"/>
        <v>3.8595372750642678</v>
      </c>
      <c r="J11" s="4">
        <f t="shared" si="3"/>
        <v>0.38595372750642681</v>
      </c>
      <c r="K11" s="4">
        <f t="shared" si="4"/>
        <v>3.9499537275064269</v>
      </c>
      <c r="L11" s="8">
        <f t="shared" si="5"/>
        <v>3.95</v>
      </c>
      <c r="M11" s="8">
        <f t="shared" si="5"/>
        <v>3.95</v>
      </c>
      <c r="N11" s="3" t="s">
        <v>32</v>
      </c>
    </row>
    <row r="12" spans="1:15" x14ac:dyDescent="0.2">
      <c r="A12" s="15" t="s">
        <v>56</v>
      </c>
      <c r="B12" s="12" t="s">
        <v>9</v>
      </c>
      <c r="C12" s="13" t="s">
        <v>9</v>
      </c>
      <c r="D12" s="10">
        <v>194.5</v>
      </c>
      <c r="E12" s="14" t="s">
        <v>16</v>
      </c>
      <c r="F12" s="4">
        <f t="shared" si="0"/>
        <v>3.4650000000000003</v>
      </c>
      <c r="G12" s="12" t="s">
        <v>18</v>
      </c>
      <c r="H12" s="4">
        <f t="shared" si="1"/>
        <v>719.19</v>
      </c>
      <c r="I12" s="4">
        <f t="shared" si="2"/>
        <v>3.6976349614395891</v>
      </c>
      <c r="J12" s="4">
        <f t="shared" si="3"/>
        <v>0.36976349614395893</v>
      </c>
      <c r="K12" s="4">
        <f t="shared" si="4"/>
        <v>3.8347634961439594</v>
      </c>
      <c r="L12" s="8">
        <f t="shared" si="5"/>
        <v>3.835</v>
      </c>
      <c r="M12" s="8">
        <f t="shared" si="5"/>
        <v>3.835</v>
      </c>
      <c r="N12" s="3" t="s">
        <v>32</v>
      </c>
    </row>
    <row r="13" spans="1:15" x14ac:dyDescent="0.2">
      <c r="A13" s="15" t="s">
        <v>57</v>
      </c>
      <c r="B13" s="12" t="s">
        <v>30</v>
      </c>
      <c r="C13" s="13">
        <v>206</v>
      </c>
      <c r="D13" s="10">
        <v>194.5</v>
      </c>
      <c r="E13" s="14" t="s">
        <v>38</v>
      </c>
      <c r="F13" s="4">
        <f t="shared" si="0"/>
        <v>3.3570000000000002</v>
      </c>
      <c r="G13" s="12" t="s">
        <v>24</v>
      </c>
      <c r="H13" s="4">
        <f t="shared" si="1"/>
        <v>760.14</v>
      </c>
      <c r="I13" s="4">
        <f t="shared" si="2"/>
        <v>3.9081748071979434</v>
      </c>
      <c r="J13" s="4">
        <f t="shared" si="3"/>
        <v>0.39081748071979439</v>
      </c>
      <c r="K13" s="4">
        <f t="shared" si="4"/>
        <v>3.7478174807197946</v>
      </c>
      <c r="L13" s="8">
        <f t="shared" si="5"/>
        <v>3.7480000000000002</v>
      </c>
      <c r="M13" s="8">
        <f t="shared" si="5"/>
        <v>3.7480000000000002</v>
      </c>
      <c r="N13" s="3" t="s">
        <v>32</v>
      </c>
    </row>
    <row r="14" spans="1:15" x14ac:dyDescent="0.2">
      <c r="A14" s="15" t="s">
        <v>58</v>
      </c>
      <c r="B14" s="12" t="s">
        <v>10</v>
      </c>
      <c r="C14" s="13">
        <v>196</v>
      </c>
      <c r="D14" s="10">
        <v>194.5</v>
      </c>
      <c r="E14" s="14" t="s">
        <v>17</v>
      </c>
      <c r="F14" s="4">
        <f t="shared" si="0"/>
        <v>3.339</v>
      </c>
      <c r="G14" s="12" t="s">
        <v>44</v>
      </c>
      <c r="H14" s="4">
        <f t="shared" si="1"/>
        <v>715.4</v>
      </c>
      <c r="I14" s="4">
        <f t="shared" si="2"/>
        <v>3.6781491002570692</v>
      </c>
      <c r="J14" s="4">
        <f t="shared" si="3"/>
        <v>0.36781491002570693</v>
      </c>
      <c r="K14" s="4">
        <f t="shared" si="4"/>
        <v>3.7068149100257068</v>
      </c>
      <c r="L14" s="8">
        <f t="shared" si="5"/>
        <v>3.7069999999999999</v>
      </c>
      <c r="M14" s="8">
        <f t="shared" si="5"/>
        <v>3.7069999999999999</v>
      </c>
      <c r="N14" s="3" t="s">
        <v>32</v>
      </c>
    </row>
    <row r="15" spans="1:15" x14ac:dyDescent="0.2">
      <c r="A15" s="15" t="s">
        <v>59</v>
      </c>
      <c r="B15" s="12" t="s">
        <v>31</v>
      </c>
      <c r="C15" s="13">
        <v>186.5</v>
      </c>
      <c r="D15" s="10">
        <v>194.5</v>
      </c>
      <c r="E15" s="14" t="s">
        <v>19</v>
      </c>
      <c r="F15" s="4">
        <f t="shared" si="0"/>
        <v>3.1320000000000001</v>
      </c>
      <c r="G15" s="12" t="s">
        <v>45</v>
      </c>
      <c r="H15" s="4">
        <f t="shared" si="1"/>
        <v>628.505</v>
      </c>
      <c r="I15" s="4">
        <f t="shared" si="2"/>
        <v>3.231388174807198</v>
      </c>
      <c r="J15" s="4">
        <f t="shared" si="3"/>
        <v>0.32313881748071982</v>
      </c>
      <c r="K15" s="4">
        <f t="shared" si="4"/>
        <v>3.4551388174807198</v>
      </c>
      <c r="L15" s="8">
        <f t="shared" si="5"/>
        <v>3.4550000000000001</v>
      </c>
      <c r="M15" s="8">
        <f t="shared" si="5"/>
        <v>3.4550000000000001</v>
      </c>
      <c r="N15" s="3" t="s">
        <v>32</v>
      </c>
    </row>
  </sheetData>
  <sortState ref="A2:Q15">
    <sortCondition descending="1" ref="M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Jiyi</cp:lastModifiedBy>
  <cp:lastPrinted>2024-09-09T08:07:42Z</cp:lastPrinted>
  <dcterms:created xsi:type="dcterms:W3CDTF">2022-09-14T05:42:51Z</dcterms:created>
  <dcterms:modified xsi:type="dcterms:W3CDTF">2024-09-11T09:33:20Z</dcterms:modified>
</cp:coreProperties>
</file>