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esktop\19级推免相关\学业成绩评价排名（上网公示）\"/>
    </mc:Choice>
  </mc:AlternateContent>
  <bookViews>
    <workbookView xWindow="0" yWindow="0" windowWidth="24015" windowHeight="11505"/>
  </bookViews>
  <sheets>
    <sheet name="Sheet1" sheetId="1" r:id="rId1"/>
  </sheets>
  <definedNames>
    <definedName name="_xlnm._FilterDatabase" localSheetId="0" hidden="1">Sheet1!$A$1:$K$9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" i="1" l="1"/>
  <c r="F3" i="1"/>
  <c r="H3" i="1"/>
  <c r="D9" i="1"/>
  <c r="F9" i="1"/>
  <c r="H9" i="1"/>
  <c r="D2" i="1"/>
  <c r="F2" i="1"/>
  <c r="H2" i="1"/>
  <c r="D6" i="1"/>
  <c r="F6" i="1"/>
  <c r="H6" i="1"/>
  <c r="D4" i="1"/>
  <c r="F4" i="1"/>
  <c r="H4" i="1"/>
  <c r="D8" i="1"/>
  <c r="I8" i="1" s="1"/>
  <c r="J8" i="1" s="1"/>
  <c r="K8" i="1" s="1"/>
  <c r="F8" i="1"/>
  <c r="H8" i="1"/>
  <c r="D5" i="1"/>
  <c r="F5" i="1"/>
  <c r="H5" i="1"/>
  <c r="D7" i="1"/>
  <c r="F7" i="1"/>
  <c r="H7" i="1"/>
  <c r="I6" i="1" l="1"/>
  <c r="J6" i="1" s="1"/>
  <c r="K6" i="1" s="1"/>
  <c r="I2" i="1"/>
  <c r="J2" i="1" s="1"/>
  <c r="I9" i="1"/>
  <c r="J9" i="1" s="1"/>
  <c r="I3" i="1"/>
  <c r="J3" i="1" s="1"/>
  <c r="K3" i="1" s="1"/>
  <c r="I7" i="1"/>
  <c r="J7" i="1" s="1"/>
  <c r="I5" i="1"/>
  <c r="J5" i="1" s="1"/>
  <c r="K5" i="1" s="1"/>
  <c r="I4" i="1"/>
  <c r="J4" i="1" s="1"/>
  <c r="K7" i="1"/>
  <c r="K2" i="1"/>
  <c r="K9" i="1"/>
  <c r="K4" i="1"/>
</calcChain>
</file>

<file path=xl/sharedStrings.xml><?xml version="1.0" encoding="utf-8"?>
<sst xmlns="http://schemas.openxmlformats.org/spreadsheetml/2006/main" count="20" uniqueCount="20">
  <si>
    <t>学号</t>
  </si>
  <si>
    <t>所有课程累计平均绩点</t>
  </si>
  <si>
    <t>主修专业课程累计平均绩点*90%</t>
    <phoneticPr fontId="2" type="noConversion"/>
  </si>
  <si>
    <t>平均累计有效学分</t>
    <phoneticPr fontId="2" type="noConversion"/>
  </si>
  <si>
    <t>所有课程累计平均绩点×累计有效学分</t>
    <phoneticPr fontId="2" type="noConversion"/>
  </si>
  <si>
    <t>（所有课程累计平均绩点×累计有效学分）/平均累计有效学分</t>
    <phoneticPr fontId="2" type="noConversion"/>
  </si>
  <si>
    <t>（所有课程累计平均绩点×累计有效学分）/平均累计有效学分*10%</t>
    <phoneticPr fontId="2" type="noConversion"/>
  </si>
  <si>
    <t>学业成绩=主修专业课程累计平均绩点×90%+（所有课程累计平均绩点×累计有效学分）/平均累计有效学分*10%</t>
    <phoneticPr fontId="2" type="noConversion"/>
  </si>
  <si>
    <t>主修专业课程累计平均绩点</t>
    <phoneticPr fontId="2" type="noConversion"/>
  </si>
  <si>
    <t>累计获得总学分</t>
    <phoneticPr fontId="2" type="noConversion"/>
  </si>
  <si>
    <t>累计有效学分</t>
    <phoneticPr fontId="2" type="noConversion"/>
  </si>
  <si>
    <t>学业成绩（取小数点后三位）</t>
    <phoneticPr fontId="2" type="noConversion"/>
  </si>
  <si>
    <t>******3532</t>
  </si>
  <si>
    <t>******2906</t>
  </si>
  <si>
    <t>******4148</t>
  </si>
  <si>
    <t>******4168</t>
  </si>
  <si>
    <t>******3670</t>
  </si>
  <si>
    <t>******4855</t>
  </si>
  <si>
    <t>******4150</t>
  </si>
  <si>
    <t>******3107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</si>
</sst>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等线"/>
      <family val="2"/>
      <charset val="134"/>
      <scheme val="minor"/>
    </font>
    <font>
      <sz val="10"/>
      <color theme="1"/>
      <name val="等线"/>
      <family val="3"/>
      <charset val="134"/>
      <scheme val="minor"/>
    </font>
    <font>
      <sz val="9"/>
      <name val="等线"/>
      <family val="2"/>
      <charset val="134"/>
      <scheme val="minor"/>
    </font>
    <font>
      <sz val="10"/>
      <name val="等线"/>
      <family val="2"/>
      <charset val="134"/>
      <scheme val="minor"/>
    </font>
    <font>
      <sz val="10"/>
      <name val="等线"/>
      <family val="3"/>
      <charset val="134"/>
      <scheme val="minor"/>
    </font>
    <font>
      <sz val="10"/>
      <color theme="1"/>
      <name val="等线"/>
      <family val="2"/>
      <charset val="134"/>
      <scheme val="minor"/>
    </font>
    <font>
      <sz val="10"/>
      <color rgb="FFFF0000"/>
      <name val="等线"/>
      <family val="2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0" borderId="1" xfId="0" applyFont="1" applyBorder="1">
      <alignment vertical="center"/>
    </xf>
    <xf numFmtId="0" fontId="6" fillId="2" borderId="1" xfId="0" applyFont="1" applyFill="1" applyBorder="1" applyAlignment="1">
      <alignment vertical="center" wrapText="1"/>
    </xf>
    <xf numFmtId="0" fontId="5" fillId="0" borderId="1" xfId="0" applyFont="1" applyBorder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tabSelected="1" workbookViewId="0">
      <selection activeCell="K22" sqref="K21:K22"/>
    </sheetView>
  </sheetViews>
  <sheetFormatPr defaultColWidth="10.625" defaultRowHeight="14.25" x14ac:dyDescent="0.2"/>
  <cols>
    <col min="1" max="11" width="10.625" style="1"/>
  </cols>
  <sheetData>
    <row r="1" spans="1:12" s="2" customFormat="1" ht="114.75" x14ac:dyDescent="0.2">
      <c r="A1" s="4" t="s">
        <v>0</v>
      </c>
      <c r="B1" s="5" t="s">
        <v>9</v>
      </c>
      <c r="C1" s="5" t="s">
        <v>10</v>
      </c>
      <c r="D1" s="5" t="s">
        <v>3</v>
      </c>
      <c r="E1" s="5" t="s">
        <v>8</v>
      </c>
      <c r="F1" s="5" t="s">
        <v>2</v>
      </c>
      <c r="G1" s="5" t="s">
        <v>1</v>
      </c>
      <c r="H1" s="5" t="s">
        <v>4</v>
      </c>
      <c r="I1" s="5" t="s">
        <v>5</v>
      </c>
      <c r="J1" s="5" t="s">
        <v>6</v>
      </c>
      <c r="K1" s="5" t="s">
        <v>7</v>
      </c>
      <c r="L1" s="7" t="s">
        <v>11</v>
      </c>
    </row>
    <row r="2" spans="1:12" x14ac:dyDescent="0.2">
      <c r="A2" s="6" t="s">
        <v>12</v>
      </c>
      <c r="B2" s="6">
        <v>176</v>
      </c>
      <c r="C2" s="6">
        <v>176</v>
      </c>
      <c r="D2" s="3">
        <f>AVERAGE($C$2:$C$9)</f>
        <v>183.3125</v>
      </c>
      <c r="E2" s="6">
        <v>4.28</v>
      </c>
      <c r="F2" s="3">
        <f>E2*90%</f>
        <v>3.8520000000000003</v>
      </c>
      <c r="G2" s="6">
        <v>4.3</v>
      </c>
      <c r="H2" s="3">
        <f>G2*C2</f>
        <v>756.8</v>
      </c>
      <c r="I2" s="3">
        <f>H2/D2</f>
        <v>4.1284691442209338</v>
      </c>
      <c r="J2" s="3">
        <f>I2*10%</f>
        <v>0.41284691442209343</v>
      </c>
      <c r="K2" s="3">
        <f>F2+J2</f>
        <v>4.264846914422094</v>
      </c>
      <c r="L2" s="8">
        <v>4.2649999999999997</v>
      </c>
    </row>
    <row r="3" spans="1:12" x14ac:dyDescent="0.2">
      <c r="A3" s="6" t="s">
        <v>13</v>
      </c>
      <c r="B3" s="6">
        <v>180</v>
      </c>
      <c r="C3" s="6">
        <v>180</v>
      </c>
      <c r="D3" s="3">
        <f>AVERAGE($C$2:$C$9)</f>
        <v>183.3125</v>
      </c>
      <c r="E3" s="6">
        <v>4.17</v>
      </c>
      <c r="F3" s="3">
        <f>E3*90%</f>
        <v>3.7530000000000001</v>
      </c>
      <c r="G3" s="6">
        <v>4.2300000000000004</v>
      </c>
      <c r="H3" s="3">
        <f>G3*C3</f>
        <v>761.40000000000009</v>
      </c>
      <c r="I3" s="3">
        <f>H3/D3</f>
        <v>4.1535629048755549</v>
      </c>
      <c r="J3" s="3">
        <f>I3*10%</f>
        <v>0.41535629048755551</v>
      </c>
      <c r="K3" s="3">
        <f>F3+J3</f>
        <v>4.168356290487556</v>
      </c>
      <c r="L3" s="8">
        <v>4.1680000000000001</v>
      </c>
    </row>
    <row r="4" spans="1:12" x14ac:dyDescent="0.2">
      <c r="A4" s="6" t="s">
        <v>14</v>
      </c>
      <c r="B4" s="6">
        <v>189.5</v>
      </c>
      <c r="C4" s="6">
        <v>186.5</v>
      </c>
      <c r="D4" s="3">
        <f>AVERAGE($C$2:$C$9)</f>
        <v>183.3125</v>
      </c>
      <c r="E4" s="6">
        <v>4.13</v>
      </c>
      <c r="F4" s="3">
        <f>E4*90%</f>
        <v>3.7170000000000001</v>
      </c>
      <c r="G4" s="6">
        <v>4.17</v>
      </c>
      <c r="H4" s="3">
        <f>G4*C4</f>
        <v>777.70500000000004</v>
      </c>
      <c r="I4" s="3">
        <f>H4/D4</f>
        <v>4.2425093760654624</v>
      </c>
      <c r="J4" s="3">
        <f>I4*10%</f>
        <v>0.42425093760654625</v>
      </c>
      <c r="K4" s="3">
        <f>F4+J4</f>
        <v>4.1412509376065465</v>
      </c>
      <c r="L4" s="8">
        <v>4.141</v>
      </c>
    </row>
    <row r="5" spans="1:12" x14ac:dyDescent="0.2">
      <c r="A5" s="6" t="s">
        <v>15</v>
      </c>
      <c r="B5" s="6">
        <v>190</v>
      </c>
      <c r="C5" s="6">
        <v>181</v>
      </c>
      <c r="D5" s="3">
        <f>AVERAGE($C$2:$C$9)</f>
        <v>183.3125</v>
      </c>
      <c r="E5" s="6">
        <v>4.13</v>
      </c>
      <c r="F5" s="3">
        <f>E5*90%</f>
        <v>3.7170000000000001</v>
      </c>
      <c r="G5" s="6">
        <v>4.24</v>
      </c>
      <c r="H5" s="3">
        <f>G5*C5</f>
        <v>767.44</v>
      </c>
      <c r="I5" s="3">
        <f>H5/D5</f>
        <v>4.1865121036481421</v>
      </c>
      <c r="J5" s="3">
        <f>I5*10%</f>
        <v>0.41865121036481423</v>
      </c>
      <c r="K5" s="3">
        <f>F5+J5</f>
        <v>4.1356512103648146</v>
      </c>
      <c r="L5" s="8">
        <v>4.1360000000000001</v>
      </c>
    </row>
    <row r="6" spans="1:12" x14ac:dyDescent="0.2">
      <c r="A6" s="6" t="s">
        <v>16</v>
      </c>
      <c r="B6" s="6">
        <v>214.5</v>
      </c>
      <c r="C6" s="6">
        <v>202.5</v>
      </c>
      <c r="D6" s="3">
        <f>AVERAGE($C$2:$C$9)</f>
        <v>183.3125</v>
      </c>
      <c r="E6" s="6">
        <v>3.86</v>
      </c>
      <c r="F6" s="3">
        <f>E6*90%</f>
        <v>3.4739999999999998</v>
      </c>
      <c r="G6" s="6">
        <v>3.98</v>
      </c>
      <c r="H6" s="3">
        <f>G6*C6</f>
        <v>805.95</v>
      </c>
      <c r="I6" s="3">
        <f>H6/D6</f>
        <v>4.3965905216501877</v>
      </c>
      <c r="J6" s="3">
        <f>I6*10%</f>
        <v>0.43965905216501877</v>
      </c>
      <c r="K6" s="3">
        <f>F6+J6</f>
        <v>3.9136590521650185</v>
      </c>
      <c r="L6" s="8">
        <v>3.9140000000000001</v>
      </c>
    </row>
    <row r="7" spans="1:12" x14ac:dyDescent="0.2">
      <c r="A7" s="6" t="s">
        <v>17</v>
      </c>
      <c r="B7" s="6">
        <v>179.5</v>
      </c>
      <c r="C7" s="6">
        <v>179.5</v>
      </c>
      <c r="D7" s="3">
        <f>AVERAGE($C$2:$C$9)</f>
        <v>183.3125</v>
      </c>
      <c r="E7" s="6">
        <v>3.79</v>
      </c>
      <c r="F7" s="3">
        <f>E7*90%</f>
        <v>3.411</v>
      </c>
      <c r="G7" s="6">
        <v>3.89</v>
      </c>
      <c r="H7" s="3">
        <f>G7*C7</f>
        <v>698.255</v>
      </c>
      <c r="I7" s="3">
        <f>H7/D7</f>
        <v>3.8090964882372997</v>
      </c>
      <c r="J7" s="3">
        <f>I7*10%</f>
        <v>0.38090964882373002</v>
      </c>
      <c r="K7" s="3">
        <f>F7+J7</f>
        <v>3.7919096488237303</v>
      </c>
      <c r="L7" s="8">
        <v>3.7919999999999998</v>
      </c>
    </row>
    <row r="8" spans="1:12" x14ac:dyDescent="0.2">
      <c r="A8" s="6" t="s">
        <v>18</v>
      </c>
      <c r="B8" s="6">
        <v>181.5</v>
      </c>
      <c r="C8" s="6">
        <v>181</v>
      </c>
      <c r="D8" s="3">
        <f>AVERAGE($C$2:$C$9)</f>
        <v>183.3125</v>
      </c>
      <c r="E8" s="6">
        <v>3.66</v>
      </c>
      <c r="F8" s="3">
        <f>E8*90%</f>
        <v>3.294</v>
      </c>
      <c r="G8" s="6">
        <v>3.83</v>
      </c>
      <c r="H8" s="3">
        <f>G8*C8</f>
        <v>693.23</v>
      </c>
      <c r="I8" s="3">
        <f>H8/D8</f>
        <v>3.7816842823048074</v>
      </c>
      <c r="J8" s="3">
        <f>I8*10%</f>
        <v>0.37816842823048075</v>
      </c>
      <c r="K8" s="3">
        <f>F8+J8</f>
        <v>3.672168428230481</v>
      </c>
      <c r="L8" s="8">
        <v>3.6720000000000002</v>
      </c>
    </row>
    <row r="9" spans="1:12" x14ac:dyDescent="0.2">
      <c r="A9" s="6" t="s">
        <v>19</v>
      </c>
      <c r="B9" s="6">
        <v>180</v>
      </c>
      <c r="C9" s="6">
        <v>180</v>
      </c>
      <c r="D9" s="3">
        <f>AVERAGE($C$2:$C$9)</f>
        <v>183.3125</v>
      </c>
      <c r="E9" s="6">
        <v>3.65</v>
      </c>
      <c r="F9" s="3">
        <f>E9*90%</f>
        <v>3.2850000000000001</v>
      </c>
      <c r="G9" s="6">
        <v>3.81</v>
      </c>
      <c r="H9" s="3">
        <f>G9*C9</f>
        <v>685.8</v>
      </c>
      <c r="I9" s="3">
        <f>H9/D9</f>
        <v>3.7411524036822366</v>
      </c>
      <c r="J9" s="3">
        <f>I9*10%</f>
        <v>0.37411524036822369</v>
      </c>
      <c r="K9" s="3">
        <f>F9+J9</f>
        <v>3.6591152403682239</v>
      </c>
      <c r="L9" s="8">
        <v>3.6589999999999998</v>
      </c>
    </row>
  </sheetData>
  <sortState ref="A2:N9">
    <sortCondition descending="1" ref="L1"/>
  </sortState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吉yu</dc:creator>
  <cp:lastModifiedBy>Jiyi</cp:lastModifiedBy>
  <dcterms:created xsi:type="dcterms:W3CDTF">2022-09-14T05:42:51Z</dcterms:created>
  <dcterms:modified xsi:type="dcterms:W3CDTF">2023-09-15T01:14:37Z</dcterms:modified>
</cp:coreProperties>
</file>