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 3推荐免试研究生\2027年推免\推免成绩计算\学业成绩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Sheet1!$A$1:$O$53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<sst xmlns="http://schemas.openxmlformats.org/spreadsheetml/2006/main" count="140" uniqueCount="79">
  <si>
    <t>学号</t>
  </si>
  <si>
    <t>累计获得学分</t>
  </si>
  <si>
    <t>累计有效学分</t>
  </si>
  <si>
    <t>平均累计有效学分（全年级同专业学生）</t>
  </si>
  <si>
    <t>▼主修专业课程累计平均绩点（含权重）</t>
  </si>
  <si>
    <t>主修专业课程累计平均绩点（含权重）*90%</t>
  </si>
  <si>
    <t>所有课程累计平均绩点</t>
  </si>
  <si>
    <t>所有课程累计平均绩点×累计有效学分</t>
  </si>
  <si>
    <t>（所有课程累计平均绩点×累计有效学分）/平均累计有效学分</t>
  </si>
  <si>
    <t>（所有课程累计平均绩点×累计有效学分）/平均累计有效学分*10%</t>
  </si>
  <si>
    <t>学业成绩=主修专业课程累计平均绩点（含权重）×90%+（所有课程累计平均绩点×累计有效学分）/平均累计有效学分*10%</t>
  </si>
  <si>
    <t>学业成绩（取小数点后三位）</t>
  </si>
  <si>
    <t>学业成绩</t>
  </si>
  <si>
    <t>专业名称</t>
  </si>
  <si>
    <t>备注</t>
  </si>
  <si>
    <t>******4183</t>
  </si>
  <si>
    <t>临床医学</t>
  </si>
  <si>
    <t>******4710</t>
  </si>
  <si>
    <t>******0510</t>
  </si>
  <si>
    <t>******6083</t>
  </si>
  <si>
    <t>******4196</t>
  </si>
  <si>
    <t>******4319</t>
  </si>
  <si>
    <t>******2173</t>
  </si>
  <si>
    <t>******4443</t>
  </si>
  <si>
    <t>******5393</t>
  </si>
  <si>
    <t>******5989</t>
  </si>
  <si>
    <t>******5539</t>
  </si>
  <si>
    <t>******4261</t>
  </si>
  <si>
    <t>******5711</t>
  </si>
  <si>
    <t>******2863</t>
  </si>
  <si>
    <t>******1990</t>
  </si>
  <si>
    <t>******5710</t>
  </si>
  <si>
    <t>******4310</t>
  </si>
  <si>
    <t>******5072</t>
  </si>
  <si>
    <t>******5389</t>
  </si>
  <si>
    <t>******6144</t>
  </si>
  <si>
    <t>******4259</t>
  </si>
  <si>
    <t>******4265</t>
  </si>
  <si>
    <t>******0834</t>
  </si>
  <si>
    <t>******1125</t>
  </si>
  <si>
    <t>******1488</t>
  </si>
  <si>
    <t>******5818</t>
  </si>
  <si>
    <t>******5341</t>
  </si>
  <si>
    <t>******5129</t>
  </si>
  <si>
    <t>******1991</t>
  </si>
  <si>
    <t>******4216</t>
  </si>
  <si>
    <t>******4429</t>
  </si>
  <si>
    <t>******4176</t>
  </si>
  <si>
    <t>******4440</t>
  </si>
  <si>
    <t>******2177</t>
  </si>
  <si>
    <t>******5132</t>
  </si>
  <si>
    <t>******1820</t>
  </si>
  <si>
    <t>******5697</t>
  </si>
  <si>
    <t>******4284</t>
  </si>
  <si>
    <t>******2469</t>
  </si>
  <si>
    <t>******2124</t>
  </si>
  <si>
    <t>******1987</t>
  </si>
  <si>
    <t>******0650</t>
  </si>
  <si>
    <t>******4249</t>
  </si>
  <si>
    <t>******4260</t>
  </si>
  <si>
    <t>******4287</t>
  </si>
  <si>
    <t>******4917</t>
  </si>
  <si>
    <t>******4439</t>
  </si>
  <si>
    <t>******0184</t>
  </si>
  <si>
    <t>******4272</t>
  </si>
  <si>
    <t>******0681</t>
  </si>
  <si>
    <t>******4921</t>
  </si>
  <si>
    <t>******4432</t>
  </si>
  <si>
    <t>******4179</t>
  </si>
  <si>
    <t>******6014</t>
  </si>
  <si>
    <t>******4267</t>
  </si>
  <si>
    <t>******0592</t>
  </si>
  <si>
    <t>******5079</t>
  </si>
  <si>
    <t>******4431</t>
  </si>
  <si>
    <t>******6131</t>
  </si>
  <si>
    <t>******2166</t>
  </si>
  <si>
    <t>******1474</t>
  </si>
  <si>
    <t>******5321</t>
  </si>
  <si>
    <t>竺院混合班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</si>
</sst>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0"/>
      <name val="Arial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3" borderId="2" xfId="0" applyFill="1" applyBorder="1">
      <alignment vertical="center"/>
    </xf>
    <xf numFmtId="0" fontId="0" fillId="3" borderId="2" xfId="0" applyNumberFormat="1" applyFill="1" applyBorder="1">
      <alignment vertical="center"/>
    </xf>
    <xf numFmtId="0" fontId="0" fillId="3" borderId="1" xfId="0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176" fontId="2" fillId="3" borderId="1" xfId="0" applyNumberFormat="1" applyFont="1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5" fillId="3" borderId="2" xfId="0" applyFont="1" applyFill="1" applyBorder="1" applyAlignment="1">
      <alignment horizontal="right" vertical="center"/>
    </xf>
    <xf numFmtId="0" fontId="0" fillId="3" borderId="2" xfId="0" applyFill="1" applyBorder="1" applyAlignment="1">
      <alignment vertical="center"/>
    </xf>
    <xf numFmtId="0" fontId="2" fillId="3" borderId="0" xfId="0" applyFont="1" applyFill="1">
      <alignment vertical="center"/>
    </xf>
    <xf numFmtId="176" fontId="2" fillId="3" borderId="0" xfId="0" applyNumberFormat="1" applyFont="1" applyFill="1">
      <alignment vertical="center"/>
    </xf>
    <xf numFmtId="0" fontId="0" fillId="3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4"/>
  <sheetViews>
    <sheetView tabSelected="1" workbookViewId="0">
      <selection activeCell="R3" sqref="R3"/>
    </sheetView>
  </sheetViews>
  <sheetFormatPr defaultColWidth="10.625" defaultRowHeight="14.25"/>
  <cols>
    <col min="1" max="1" width="10.625" style="2"/>
    <col min="2" max="10" width="10.625" style="2" customWidth="1"/>
    <col min="11" max="11" width="13.875" style="2" customWidth="1"/>
    <col min="12" max="13" width="10.625" style="3" customWidth="1"/>
    <col min="14" max="14" width="10.625" style="2"/>
    <col min="15" max="15" width="27.25" customWidth="1"/>
  </cols>
  <sheetData>
    <row r="1" s="1" customFormat="1" ht="115.5" customHeight="1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5" t="s">
        <v>12</v>
      </c>
      <c r="N1" s="4" t="s">
        <v>13</v>
      </c>
      <c r="O1" s="6" t="s">
        <v>14</v>
      </c>
    </row>
    <row r="2" spans="1:15">
      <c r="A2" s="7" t="s">
        <v>15</v>
      </c>
      <c r="B2" s="8">
        <v>201</v>
      </c>
      <c r="C2" s="8">
        <v>201</v>
      </c>
      <c r="D2" s="9">
        <v>197.614285714286</v>
      </c>
      <c r="E2" s="8">
        <v>5.04</v>
      </c>
      <c r="F2" s="10">
        <f t="shared" ref="F2:F44" si="0">E2*90%</f>
        <v>4.536</v>
      </c>
      <c r="G2" s="8">
        <v>4.69</v>
      </c>
      <c r="H2" s="10">
        <f t="shared" ref="H2:H44" si="1">G2*C2</f>
        <v>942.69</v>
      </c>
      <c r="I2" s="10">
        <f t="shared" ref="I2:I44" si="2">H2/D2</f>
        <v>4.77035350249403</v>
      </c>
      <c r="J2" s="10">
        <f t="shared" ref="J2:J44" si="3">I2*10%</f>
        <v>0.477035350249403</v>
      </c>
      <c r="K2" s="10">
        <f t="shared" ref="K2:K44" si="4">F2+J2</f>
        <v>5.0130353502494</v>
      </c>
      <c r="L2" s="11">
        <f t="shared" ref="L2:L44" si="5">ROUND(K2,3)</f>
        <v>5.013</v>
      </c>
      <c r="M2" s="11">
        <f t="shared" ref="M2:M44" si="6">ROUND(L2,3)</f>
        <v>5.013</v>
      </c>
      <c r="N2" s="10" t="s">
        <v>16</v>
      </c>
      <c r="O2" s="12"/>
    </row>
    <row r="3" spans="1:15">
      <c r="A3" s="7" t="s">
        <v>17</v>
      </c>
      <c r="B3" s="8">
        <v>197.5</v>
      </c>
      <c r="C3" s="8">
        <v>197.5</v>
      </c>
      <c r="D3" s="9">
        <v>197.614285714286</v>
      </c>
      <c r="E3" s="8">
        <v>5.05</v>
      </c>
      <c r="F3" s="10">
        <f t="shared" si="0"/>
        <v>4.545</v>
      </c>
      <c r="G3" s="8">
        <v>4.68</v>
      </c>
      <c r="H3" s="10">
        <f t="shared" si="1"/>
        <v>924.3</v>
      </c>
      <c r="I3" s="10">
        <f t="shared" si="2"/>
        <v>4.67729342875731</v>
      </c>
      <c r="J3" s="10">
        <f t="shared" si="3"/>
        <v>0.467729342875731</v>
      </c>
      <c r="K3" s="10">
        <f t="shared" si="4"/>
        <v>5.01272934287573</v>
      </c>
      <c r="L3" s="11">
        <f t="shared" si="5"/>
        <v>5.013</v>
      </c>
      <c r="M3" s="11">
        <f t="shared" si="6"/>
        <v>5.013</v>
      </c>
      <c r="N3" s="10" t="s">
        <v>16</v>
      </c>
      <c r="O3" s="12"/>
    </row>
    <row r="4" spans="1:15">
      <c r="A4" s="7" t="s">
        <v>18</v>
      </c>
      <c r="B4" s="8">
        <v>200</v>
      </c>
      <c r="C4" s="8">
        <v>200</v>
      </c>
      <c r="D4" s="9">
        <v>197.614285714286</v>
      </c>
      <c r="E4" s="8">
        <v>4.99</v>
      </c>
      <c r="F4" s="10">
        <f t="shared" si="0"/>
        <v>4.491</v>
      </c>
      <c r="G4" s="8">
        <v>4.67</v>
      </c>
      <c r="H4" s="10">
        <f t="shared" si="1"/>
        <v>934</v>
      </c>
      <c r="I4" s="10">
        <f t="shared" si="2"/>
        <v>4.72637894889033</v>
      </c>
      <c r="J4" s="10">
        <f t="shared" si="3"/>
        <v>0.472637894889033</v>
      </c>
      <c r="K4" s="10">
        <f t="shared" si="4"/>
        <v>4.96363789488903</v>
      </c>
      <c r="L4" s="11">
        <f t="shared" si="5"/>
        <v>4.964</v>
      </c>
      <c r="M4" s="11">
        <f t="shared" si="6"/>
        <v>4.964</v>
      </c>
      <c r="N4" s="10" t="s">
        <v>16</v>
      </c>
      <c r="O4" s="12"/>
    </row>
    <row r="5" spans="1:15">
      <c r="A5" s="7" t="s">
        <v>19</v>
      </c>
      <c r="B5" s="8">
        <v>196.5</v>
      </c>
      <c r="C5" s="8">
        <v>196.5</v>
      </c>
      <c r="D5" s="9">
        <v>197.614285714286</v>
      </c>
      <c r="E5" s="8">
        <v>4.99</v>
      </c>
      <c r="F5" s="10">
        <f t="shared" si="0"/>
        <v>4.491</v>
      </c>
      <c r="G5" s="8">
        <v>4.66</v>
      </c>
      <c r="H5" s="10">
        <f t="shared" si="1"/>
        <v>915.69</v>
      </c>
      <c r="I5" s="10">
        <f t="shared" si="2"/>
        <v>4.63372370418564</v>
      </c>
      <c r="J5" s="10">
        <f t="shared" si="3"/>
        <v>0.463372370418564</v>
      </c>
      <c r="K5" s="10">
        <f t="shared" si="4"/>
        <v>4.95437237041856</v>
      </c>
      <c r="L5" s="11">
        <f t="shared" si="5"/>
        <v>4.954</v>
      </c>
      <c r="M5" s="11">
        <f t="shared" si="6"/>
        <v>4.954</v>
      </c>
      <c r="N5" s="10" t="s">
        <v>16</v>
      </c>
      <c r="O5" s="12"/>
    </row>
    <row r="6" spans="1:15">
      <c r="A6" s="7" t="s">
        <v>20</v>
      </c>
      <c r="B6" s="8">
        <v>201</v>
      </c>
      <c r="C6" s="8">
        <v>201</v>
      </c>
      <c r="D6" s="9">
        <v>197.614285714286</v>
      </c>
      <c r="E6" s="8">
        <v>4.95</v>
      </c>
      <c r="F6" s="10">
        <f t="shared" si="0"/>
        <v>4.455</v>
      </c>
      <c r="G6" s="8">
        <v>4.59</v>
      </c>
      <c r="H6" s="10">
        <f t="shared" si="1"/>
        <v>922.59</v>
      </c>
      <c r="I6" s="10">
        <f t="shared" si="2"/>
        <v>4.66864020819778</v>
      </c>
      <c r="J6" s="10">
        <f t="shared" si="3"/>
        <v>0.466864020819778</v>
      </c>
      <c r="K6" s="10">
        <f t="shared" si="4"/>
        <v>4.92186402081978</v>
      </c>
      <c r="L6" s="11">
        <f t="shared" si="5"/>
        <v>4.922</v>
      </c>
      <c r="M6" s="11">
        <f t="shared" si="6"/>
        <v>4.922</v>
      </c>
      <c r="N6" s="10" t="s">
        <v>16</v>
      </c>
      <c r="O6" s="12"/>
    </row>
    <row r="7" spans="1:15">
      <c r="A7" s="7" t="s">
        <v>21</v>
      </c>
      <c r="B7" s="8">
        <v>199</v>
      </c>
      <c r="C7" s="8">
        <v>199</v>
      </c>
      <c r="D7" s="9">
        <v>197.614285714286</v>
      </c>
      <c r="E7" s="8">
        <v>4.95</v>
      </c>
      <c r="F7" s="10">
        <f t="shared" si="0"/>
        <v>4.455</v>
      </c>
      <c r="G7" s="8">
        <v>4.59</v>
      </c>
      <c r="H7" s="10">
        <f t="shared" si="1"/>
        <v>913.41</v>
      </c>
      <c r="I7" s="10">
        <f t="shared" si="2"/>
        <v>4.62218607677293</v>
      </c>
      <c r="J7" s="10">
        <f t="shared" si="3"/>
        <v>0.462218607677293</v>
      </c>
      <c r="K7" s="10">
        <f t="shared" si="4"/>
        <v>4.91721860767729</v>
      </c>
      <c r="L7" s="11">
        <f t="shared" si="5"/>
        <v>4.917</v>
      </c>
      <c r="M7" s="11">
        <f t="shared" si="6"/>
        <v>4.917</v>
      </c>
      <c r="N7" s="10" t="s">
        <v>16</v>
      </c>
      <c r="O7" s="12"/>
    </row>
    <row r="8" spans="1:15">
      <c r="A8" s="7" t="s">
        <v>22</v>
      </c>
      <c r="B8" s="8">
        <v>202.5</v>
      </c>
      <c r="C8" s="8">
        <v>202.5</v>
      </c>
      <c r="D8" s="9">
        <v>197.614285714286</v>
      </c>
      <c r="E8" s="8">
        <v>4.94</v>
      </c>
      <c r="F8" s="10">
        <f t="shared" si="0"/>
        <v>4.446</v>
      </c>
      <c r="G8" s="8">
        <v>4.56</v>
      </c>
      <c r="H8" s="10">
        <f t="shared" si="1"/>
        <v>923.4</v>
      </c>
      <c r="I8" s="10">
        <f t="shared" si="2"/>
        <v>4.67273910214703</v>
      </c>
      <c r="J8" s="10">
        <f t="shared" si="3"/>
        <v>0.467273910214703</v>
      </c>
      <c r="K8" s="10">
        <f t="shared" si="4"/>
        <v>4.9132739102147</v>
      </c>
      <c r="L8" s="11">
        <f t="shared" si="5"/>
        <v>4.913</v>
      </c>
      <c r="M8" s="11">
        <f t="shared" si="6"/>
        <v>4.913</v>
      </c>
      <c r="N8" s="10" t="s">
        <v>16</v>
      </c>
      <c r="O8" s="12"/>
    </row>
    <row r="9" spans="1:15">
      <c r="A9" s="7" t="s">
        <v>23</v>
      </c>
      <c r="B9" s="8">
        <v>200.5</v>
      </c>
      <c r="C9" s="8">
        <v>200.5</v>
      </c>
      <c r="D9" s="9">
        <v>197.614285714286</v>
      </c>
      <c r="E9" s="8">
        <v>4.91</v>
      </c>
      <c r="F9" s="10">
        <f t="shared" si="0"/>
        <v>4.419</v>
      </c>
      <c r="G9" s="8">
        <v>4.52</v>
      </c>
      <c r="H9" s="10">
        <f t="shared" si="1"/>
        <v>906.26</v>
      </c>
      <c r="I9" s="10">
        <f t="shared" si="2"/>
        <v>4.5860044820357</v>
      </c>
      <c r="J9" s="10">
        <f t="shared" si="3"/>
        <v>0.45860044820357</v>
      </c>
      <c r="K9" s="10">
        <f t="shared" si="4"/>
        <v>4.87760044820357</v>
      </c>
      <c r="L9" s="11">
        <f t="shared" si="5"/>
        <v>4.878</v>
      </c>
      <c r="M9" s="11">
        <f t="shared" si="6"/>
        <v>4.878</v>
      </c>
      <c r="N9" s="10" t="s">
        <v>16</v>
      </c>
      <c r="O9" s="12"/>
    </row>
    <row r="10" spans="1:15">
      <c r="A10" s="7" t="s">
        <v>24</v>
      </c>
      <c r="B10" s="8">
        <v>200.5</v>
      </c>
      <c r="C10" s="8">
        <v>200.5</v>
      </c>
      <c r="D10" s="9">
        <v>197.614285714286</v>
      </c>
      <c r="E10" s="8">
        <v>4.91</v>
      </c>
      <c r="F10" s="10">
        <f t="shared" si="0"/>
        <v>4.419</v>
      </c>
      <c r="G10" s="8">
        <v>4.52</v>
      </c>
      <c r="H10" s="10">
        <f t="shared" si="1"/>
        <v>906.26</v>
      </c>
      <c r="I10" s="10">
        <f t="shared" si="2"/>
        <v>4.5860044820357</v>
      </c>
      <c r="J10" s="10">
        <f t="shared" si="3"/>
        <v>0.45860044820357</v>
      </c>
      <c r="K10" s="10">
        <f t="shared" si="4"/>
        <v>4.87760044820357</v>
      </c>
      <c r="L10" s="11">
        <f t="shared" si="5"/>
        <v>4.878</v>
      </c>
      <c r="M10" s="11">
        <f t="shared" si="6"/>
        <v>4.878</v>
      </c>
      <c r="N10" s="10" t="s">
        <v>16</v>
      </c>
      <c r="O10" s="12"/>
    </row>
    <row r="11" spans="1:15">
      <c r="A11" s="7" t="s">
        <v>25</v>
      </c>
      <c r="B11" s="8">
        <v>196.5</v>
      </c>
      <c r="C11" s="8">
        <v>196.5</v>
      </c>
      <c r="D11" s="9">
        <v>197.614285714286</v>
      </c>
      <c r="E11" s="8">
        <v>4.91</v>
      </c>
      <c r="F11" s="10">
        <f t="shared" si="0"/>
        <v>4.419</v>
      </c>
      <c r="G11" s="8">
        <v>4.58</v>
      </c>
      <c r="H11" s="10">
        <f t="shared" si="1"/>
        <v>899.97</v>
      </c>
      <c r="I11" s="10">
        <f t="shared" si="2"/>
        <v>4.55417479939275</v>
      </c>
      <c r="J11" s="10">
        <f t="shared" si="3"/>
        <v>0.455417479939275</v>
      </c>
      <c r="K11" s="10">
        <f t="shared" si="4"/>
        <v>4.87441747993928</v>
      </c>
      <c r="L11" s="11">
        <f t="shared" si="5"/>
        <v>4.874</v>
      </c>
      <c r="M11" s="11">
        <f t="shared" si="6"/>
        <v>4.874</v>
      </c>
      <c r="N11" s="10" t="s">
        <v>16</v>
      </c>
      <c r="O11" s="12"/>
    </row>
    <row r="12" spans="1:15">
      <c r="A12" s="7" t="s">
        <v>26</v>
      </c>
      <c r="B12" s="8">
        <v>198.5</v>
      </c>
      <c r="C12" s="8">
        <v>198.5</v>
      </c>
      <c r="D12" s="9">
        <v>197.614285714286</v>
      </c>
      <c r="E12" s="8">
        <v>4.91</v>
      </c>
      <c r="F12" s="10">
        <f t="shared" si="0"/>
        <v>4.419</v>
      </c>
      <c r="G12" s="8">
        <v>4.52</v>
      </c>
      <c r="H12" s="10">
        <f t="shared" si="1"/>
        <v>897.22</v>
      </c>
      <c r="I12" s="10">
        <f t="shared" si="2"/>
        <v>4.54025880141689</v>
      </c>
      <c r="J12" s="10">
        <f t="shared" si="3"/>
        <v>0.454025880141689</v>
      </c>
      <c r="K12" s="10">
        <f t="shared" si="4"/>
        <v>4.87302588014169</v>
      </c>
      <c r="L12" s="11">
        <f t="shared" si="5"/>
        <v>4.873</v>
      </c>
      <c r="M12" s="11">
        <f t="shared" si="6"/>
        <v>4.873</v>
      </c>
      <c r="N12" s="10" t="s">
        <v>16</v>
      </c>
      <c r="O12" s="12"/>
    </row>
    <row r="13" spans="1:15">
      <c r="A13" s="7" t="s">
        <v>27</v>
      </c>
      <c r="B13" s="8">
        <v>199</v>
      </c>
      <c r="C13" s="8">
        <v>199</v>
      </c>
      <c r="D13" s="9">
        <v>197.614285714286</v>
      </c>
      <c r="E13" s="8">
        <v>4.9</v>
      </c>
      <c r="F13" s="10">
        <f t="shared" si="0"/>
        <v>4.41</v>
      </c>
      <c r="G13" s="8">
        <v>4.53</v>
      </c>
      <c r="H13" s="10">
        <f t="shared" si="1"/>
        <v>901.47</v>
      </c>
      <c r="I13" s="10">
        <f t="shared" si="2"/>
        <v>4.56176534374322</v>
      </c>
      <c r="J13" s="10">
        <f t="shared" si="3"/>
        <v>0.456176534374322</v>
      </c>
      <c r="K13" s="10">
        <f t="shared" si="4"/>
        <v>4.86617653437432</v>
      </c>
      <c r="L13" s="11">
        <f t="shared" si="5"/>
        <v>4.866</v>
      </c>
      <c r="M13" s="11">
        <f t="shared" si="6"/>
        <v>4.866</v>
      </c>
      <c r="N13" s="10" t="s">
        <v>16</v>
      </c>
      <c r="O13" s="12"/>
    </row>
    <row r="14" spans="1:15">
      <c r="A14" s="7" t="s">
        <v>28</v>
      </c>
      <c r="B14" s="8">
        <v>207.5</v>
      </c>
      <c r="C14" s="8">
        <v>207.5</v>
      </c>
      <c r="D14" s="9">
        <v>197.614285714286</v>
      </c>
      <c r="E14" s="8">
        <v>4.79</v>
      </c>
      <c r="F14" s="10">
        <f t="shared" si="0"/>
        <v>4.311</v>
      </c>
      <c r="G14" s="8">
        <v>4.45</v>
      </c>
      <c r="H14" s="10">
        <f t="shared" si="1"/>
        <v>923.375</v>
      </c>
      <c r="I14" s="10">
        <f t="shared" si="2"/>
        <v>4.67261259307452</v>
      </c>
      <c r="J14" s="10">
        <f t="shared" si="3"/>
        <v>0.467261259307452</v>
      </c>
      <c r="K14" s="10">
        <f t="shared" si="4"/>
        <v>4.77826125930745</v>
      </c>
      <c r="L14" s="11">
        <f t="shared" si="5"/>
        <v>4.778</v>
      </c>
      <c r="M14" s="11">
        <f t="shared" si="6"/>
        <v>4.778</v>
      </c>
      <c r="N14" s="10" t="s">
        <v>16</v>
      </c>
      <c r="O14" s="12"/>
    </row>
    <row r="15" spans="1:15">
      <c r="A15" s="7" t="s">
        <v>29</v>
      </c>
      <c r="B15" s="8">
        <v>217.5</v>
      </c>
      <c r="C15" s="8">
        <v>213.5</v>
      </c>
      <c r="D15" s="9">
        <v>197.614285714286</v>
      </c>
      <c r="E15" s="13">
        <v>4.72</v>
      </c>
      <c r="F15" s="10">
        <f t="shared" si="0"/>
        <v>4.248</v>
      </c>
      <c r="G15" s="8">
        <v>4.42</v>
      </c>
      <c r="H15" s="10">
        <f t="shared" si="1"/>
        <v>943.67</v>
      </c>
      <c r="I15" s="10">
        <f t="shared" si="2"/>
        <v>4.77531265813633</v>
      </c>
      <c r="J15" s="10">
        <f t="shared" si="3"/>
        <v>0.477531265813633</v>
      </c>
      <c r="K15" s="10">
        <f t="shared" si="4"/>
        <v>4.72553126581363</v>
      </c>
      <c r="L15" s="11">
        <f t="shared" si="5"/>
        <v>4.726</v>
      </c>
      <c r="M15" s="11">
        <f t="shared" si="6"/>
        <v>4.726</v>
      </c>
      <c r="N15" s="10" t="s">
        <v>16</v>
      </c>
      <c r="O15" s="12"/>
    </row>
    <row r="16" spans="1:15">
      <c r="A16" s="7" t="s">
        <v>30</v>
      </c>
      <c r="B16" s="8">
        <v>199</v>
      </c>
      <c r="C16" s="8">
        <v>199</v>
      </c>
      <c r="D16" s="9">
        <v>197.614285714286</v>
      </c>
      <c r="E16" s="8">
        <v>4.71</v>
      </c>
      <c r="F16" s="10">
        <f t="shared" si="0"/>
        <v>4.239</v>
      </c>
      <c r="G16" s="8">
        <v>4.35</v>
      </c>
      <c r="H16" s="10">
        <f t="shared" si="1"/>
        <v>865.65</v>
      </c>
      <c r="I16" s="10">
        <f t="shared" si="2"/>
        <v>4.38050314465408</v>
      </c>
      <c r="J16" s="10">
        <f t="shared" si="3"/>
        <v>0.438050314465408</v>
      </c>
      <c r="K16" s="10">
        <f t="shared" si="4"/>
        <v>4.67705031446541</v>
      </c>
      <c r="L16" s="11">
        <f t="shared" si="5"/>
        <v>4.677</v>
      </c>
      <c r="M16" s="11">
        <f t="shared" si="6"/>
        <v>4.677</v>
      </c>
      <c r="N16" s="10" t="s">
        <v>16</v>
      </c>
      <c r="O16" s="12"/>
    </row>
    <row r="17" spans="1:15">
      <c r="A17" s="7" t="s">
        <v>31</v>
      </c>
      <c r="B17" s="8">
        <v>210</v>
      </c>
      <c r="C17" s="8">
        <v>210</v>
      </c>
      <c r="D17" s="9">
        <v>197.614285714286</v>
      </c>
      <c r="E17" s="8">
        <v>4.67</v>
      </c>
      <c r="F17" s="10">
        <f t="shared" si="0"/>
        <v>4.203</v>
      </c>
      <c r="G17" s="8">
        <v>4.33</v>
      </c>
      <c r="H17" s="10">
        <f t="shared" si="1"/>
        <v>909.3</v>
      </c>
      <c r="I17" s="10">
        <f t="shared" si="2"/>
        <v>4.60138798525265</v>
      </c>
      <c r="J17" s="10">
        <f t="shared" si="3"/>
        <v>0.460138798525265</v>
      </c>
      <c r="K17" s="10">
        <f t="shared" si="4"/>
        <v>4.66313879852527</v>
      </c>
      <c r="L17" s="11">
        <f t="shared" si="5"/>
        <v>4.663</v>
      </c>
      <c r="M17" s="11">
        <f t="shared" si="6"/>
        <v>4.663</v>
      </c>
      <c r="N17" s="10" t="s">
        <v>16</v>
      </c>
      <c r="O17" s="12"/>
    </row>
    <row r="18" spans="1:15">
      <c r="A18" s="7" t="s">
        <v>32</v>
      </c>
      <c r="B18" s="8">
        <v>202.5</v>
      </c>
      <c r="C18" s="8">
        <v>202.5</v>
      </c>
      <c r="D18" s="9">
        <v>197.614285714286</v>
      </c>
      <c r="E18" s="8">
        <v>4.67</v>
      </c>
      <c r="F18" s="10">
        <f t="shared" si="0"/>
        <v>4.203</v>
      </c>
      <c r="G18" s="8">
        <v>4.4</v>
      </c>
      <c r="H18" s="10">
        <f t="shared" si="1"/>
        <v>891</v>
      </c>
      <c r="I18" s="10">
        <f t="shared" si="2"/>
        <v>4.50878334417696</v>
      </c>
      <c r="J18" s="10">
        <f t="shared" si="3"/>
        <v>0.450878334417696</v>
      </c>
      <c r="K18" s="10">
        <f t="shared" si="4"/>
        <v>4.6538783344177</v>
      </c>
      <c r="L18" s="11">
        <f t="shared" si="5"/>
        <v>4.654</v>
      </c>
      <c r="M18" s="11">
        <f t="shared" si="6"/>
        <v>4.654</v>
      </c>
      <c r="N18" s="10" t="s">
        <v>16</v>
      </c>
      <c r="O18" s="12"/>
    </row>
    <row r="19" spans="1:15">
      <c r="A19" s="7" t="s">
        <v>33</v>
      </c>
      <c r="B19" s="8">
        <v>202.5</v>
      </c>
      <c r="C19" s="8">
        <v>202.5</v>
      </c>
      <c r="D19" s="9">
        <v>197.614285714286</v>
      </c>
      <c r="E19" s="8">
        <v>4.67</v>
      </c>
      <c r="F19" s="10">
        <f t="shared" si="0"/>
        <v>4.203</v>
      </c>
      <c r="G19" s="8">
        <v>4.37</v>
      </c>
      <c r="H19" s="10">
        <f t="shared" si="1"/>
        <v>884.925</v>
      </c>
      <c r="I19" s="10">
        <f t="shared" si="2"/>
        <v>4.47804163955757</v>
      </c>
      <c r="J19" s="10">
        <f t="shared" si="3"/>
        <v>0.447804163955757</v>
      </c>
      <c r="K19" s="10">
        <f t="shared" si="4"/>
        <v>4.65080416395576</v>
      </c>
      <c r="L19" s="11">
        <f t="shared" si="5"/>
        <v>4.651</v>
      </c>
      <c r="M19" s="11">
        <f t="shared" si="6"/>
        <v>4.651</v>
      </c>
      <c r="N19" s="10" t="s">
        <v>16</v>
      </c>
      <c r="O19" s="12"/>
    </row>
    <row r="20" spans="1:15">
      <c r="A20" s="7" t="s">
        <v>34</v>
      </c>
      <c r="B20" s="8">
        <v>199</v>
      </c>
      <c r="C20" s="8">
        <v>199</v>
      </c>
      <c r="D20" s="9">
        <v>197.614285714286</v>
      </c>
      <c r="E20" s="8">
        <v>4.68</v>
      </c>
      <c r="F20" s="10">
        <f t="shared" si="0"/>
        <v>4.212</v>
      </c>
      <c r="G20" s="8">
        <v>4.32</v>
      </c>
      <c r="H20" s="10">
        <f t="shared" si="1"/>
        <v>859.68</v>
      </c>
      <c r="I20" s="10">
        <f t="shared" si="2"/>
        <v>4.35029277813923</v>
      </c>
      <c r="J20" s="10">
        <f t="shared" si="3"/>
        <v>0.435029277813923</v>
      </c>
      <c r="K20" s="10">
        <f t="shared" si="4"/>
        <v>4.64702927781392</v>
      </c>
      <c r="L20" s="11">
        <f t="shared" si="5"/>
        <v>4.647</v>
      </c>
      <c r="M20" s="11">
        <f t="shared" si="6"/>
        <v>4.647</v>
      </c>
      <c r="N20" s="10" t="s">
        <v>16</v>
      </c>
      <c r="O20" s="12"/>
    </row>
    <row r="21" spans="1:15">
      <c r="A21" s="7" t="s">
        <v>35</v>
      </c>
      <c r="B21" s="8">
        <v>196.5</v>
      </c>
      <c r="C21" s="8">
        <v>196.5</v>
      </c>
      <c r="D21" s="9">
        <v>197.614285714286</v>
      </c>
      <c r="E21" s="8">
        <v>4.6</v>
      </c>
      <c r="F21" s="10">
        <f t="shared" si="0"/>
        <v>4.14</v>
      </c>
      <c r="G21" s="8">
        <v>4.26</v>
      </c>
      <c r="H21" s="10">
        <f t="shared" si="1"/>
        <v>837.09</v>
      </c>
      <c r="I21" s="10">
        <f t="shared" si="2"/>
        <v>4.2359791802212</v>
      </c>
      <c r="J21" s="10">
        <f t="shared" si="3"/>
        <v>0.42359791802212</v>
      </c>
      <c r="K21" s="10">
        <f t="shared" si="4"/>
        <v>4.56359791802212</v>
      </c>
      <c r="L21" s="11">
        <f t="shared" si="5"/>
        <v>4.564</v>
      </c>
      <c r="M21" s="11">
        <f t="shared" si="6"/>
        <v>4.564</v>
      </c>
      <c r="N21" s="10" t="s">
        <v>16</v>
      </c>
      <c r="O21" s="12"/>
    </row>
    <row r="22" spans="1:15">
      <c r="A22" s="7" t="s">
        <v>36</v>
      </c>
      <c r="B22" s="8">
        <v>197</v>
      </c>
      <c r="C22" s="8">
        <v>197</v>
      </c>
      <c r="D22" s="9">
        <v>197.614285714286</v>
      </c>
      <c r="E22" s="8">
        <v>4.58</v>
      </c>
      <c r="F22" s="10">
        <f t="shared" si="0"/>
        <v>4.122</v>
      </c>
      <c r="G22" s="8">
        <v>4.36</v>
      </c>
      <c r="H22" s="10">
        <f t="shared" si="1"/>
        <v>858.92</v>
      </c>
      <c r="I22" s="10">
        <f t="shared" si="2"/>
        <v>4.34644690233499</v>
      </c>
      <c r="J22" s="10">
        <f t="shared" si="3"/>
        <v>0.434644690233499</v>
      </c>
      <c r="K22" s="10">
        <f t="shared" si="4"/>
        <v>4.5566446902335</v>
      </c>
      <c r="L22" s="11">
        <f t="shared" si="5"/>
        <v>4.557</v>
      </c>
      <c r="M22" s="11">
        <f t="shared" si="6"/>
        <v>4.557</v>
      </c>
      <c r="N22" s="10" t="s">
        <v>16</v>
      </c>
      <c r="O22" s="12"/>
    </row>
    <row r="23" spans="1:15">
      <c r="A23" s="7" t="s">
        <v>37</v>
      </c>
      <c r="B23" s="8">
        <v>195.5</v>
      </c>
      <c r="C23" s="8">
        <v>195.5</v>
      </c>
      <c r="D23" s="9">
        <v>197.614285714286</v>
      </c>
      <c r="E23" s="8">
        <v>4.56</v>
      </c>
      <c r="F23" s="10">
        <f t="shared" si="0"/>
        <v>4.104</v>
      </c>
      <c r="G23" s="8">
        <v>4.27</v>
      </c>
      <c r="H23" s="10">
        <f t="shared" si="1"/>
        <v>834.785</v>
      </c>
      <c r="I23" s="10">
        <f t="shared" si="2"/>
        <v>4.22431504373599</v>
      </c>
      <c r="J23" s="10">
        <f t="shared" si="3"/>
        <v>0.422431504373599</v>
      </c>
      <c r="K23" s="10">
        <f t="shared" si="4"/>
        <v>4.5264315043736</v>
      </c>
      <c r="L23" s="11">
        <f t="shared" si="5"/>
        <v>4.526</v>
      </c>
      <c r="M23" s="11">
        <f t="shared" si="6"/>
        <v>4.526</v>
      </c>
      <c r="N23" s="10" t="s">
        <v>16</v>
      </c>
      <c r="O23" s="12"/>
    </row>
    <row r="24" spans="1:15">
      <c r="A24" s="7" t="s">
        <v>38</v>
      </c>
      <c r="B24" s="8">
        <v>198.5</v>
      </c>
      <c r="C24" s="8">
        <v>198.5</v>
      </c>
      <c r="D24" s="9">
        <v>197.614285714286</v>
      </c>
      <c r="E24" s="14">
        <v>4.55</v>
      </c>
      <c r="F24" s="10">
        <f t="shared" si="0"/>
        <v>4.095</v>
      </c>
      <c r="G24" s="8">
        <v>4.28</v>
      </c>
      <c r="H24" s="10">
        <f t="shared" si="1"/>
        <v>849.58</v>
      </c>
      <c r="I24" s="10">
        <f t="shared" si="2"/>
        <v>4.29918311284609</v>
      </c>
      <c r="J24" s="10">
        <f t="shared" si="3"/>
        <v>0.429918311284609</v>
      </c>
      <c r="K24" s="10">
        <f t="shared" si="4"/>
        <v>4.52491831128461</v>
      </c>
      <c r="L24" s="11">
        <f t="shared" si="5"/>
        <v>4.525</v>
      </c>
      <c r="M24" s="11">
        <f t="shared" si="6"/>
        <v>4.525</v>
      </c>
      <c r="N24" s="10" t="s">
        <v>16</v>
      </c>
      <c r="O24" s="12"/>
    </row>
    <row r="25" spans="1:15">
      <c r="A25" s="7" t="s">
        <v>39</v>
      </c>
      <c r="B25" s="8">
        <v>198</v>
      </c>
      <c r="C25" s="8">
        <v>198</v>
      </c>
      <c r="D25" s="9">
        <v>197.614285714286</v>
      </c>
      <c r="E25" s="8">
        <v>4.55</v>
      </c>
      <c r="F25" s="10">
        <f t="shared" si="0"/>
        <v>4.095</v>
      </c>
      <c r="G25" s="8">
        <v>4.26</v>
      </c>
      <c r="H25" s="10">
        <f t="shared" si="1"/>
        <v>843.48</v>
      </c>
      <c r="I25" s="10">
        <f t="shared" si="2"/>
        <v>4.26831489915419</v>
      </c>
      <c r="J25" s="10">
        <f t="shared" si="3"/>
        <v>0.426831489915419</v>
      </c>
      <c r="K25" s="10">
        <f t="shared" si="4"/>
        <v>4.52183148991542</v>
      </c>
      <c r="L25" s="11">
        <f t="shared" si="5"/>
        <v>4.522</v>
      </c>
      <c r="M25" s="11">
        <f t="shared" si="6"/>
        <v>4.522</v>
      </c>
      <c r="N25" s="10" t="s">
        <v>16</v>
      </c>
      <c r="O25" s="12"/>
    </row>
    <row r="26" spans="1:15">
      <c r="A26" s="7" t="s">
        <v>40</v>
      </c>
      <c r="B26" s="8">
        <v>197</v>
      </c>
      <c r="C26" s="8">
        <v>197</v>
      </c>
      <c r="D26" s="9">
        <v>197.614285714286</v>
      </c>
      <c r="E26" s="8">
        <v>4.54</v>
      </c>
      <c r="F26" s="10">
        <f t="shared" si="0"/>
        <v>4.086</v>
      </c>
      <c r="G26" s="8">
        <v>4.2</v>
      </c>
      <c r="H26" s="10">
        <f t="shared" si="1"/>
        <v>827.4</v>
      </c>
      <c r="I26" s="10">
        <f t="shared" si="2"/>
        <v>4.18694426371719</v>
      </c>
      <c r="J26" s="10">
        <f t="shared" si="3"/>
        <v>0.418694426371719</v>
      </c>
      <c r="K26" s="10">
        <f t="shared" si="4"/>
        <v>4.50469442637172</v>
      </c>
      <c r="L26" s="11">
        <f t="shared" si="5"/>
        <v>4.505</v>
      </c>
      <c r="M26" s="11">
        <f t="shared" si="6"/>
        <v>4.505</v>
      </c>
      <c r="N26" s="10" t="s">
        <v>16</v>
      </c>
      <c r="O26" s="12"/>
    </row>
    <row r="27" spans="1:15">
      <c r="A27" s="7" t="s">
        <v>41</v>
      </c>
      <c r="B27" s="8">
        <v>200</v>
      </c>
      <c r="C27" s="8">
        <v>200</v>
      </c>
      <c r="D27" s="9">
        <v>197.614285714286</v>
      </c>
      <c r="E27" s="8">
        <v>4.51</v>
      </c>
      <c r="F27" s="10">
        <f t="shared" si="0"/>
        <v>4.059</v>
      </c>
      <c r="G27" s="8">
        <v>4.21</v>
      </c>
      <c r="H27" s="10">
        <f t="shared" si="1"/>
        <v>842</v>
      </c>
      <c r="I27" s="10">
        <f t="shared" si="2"/>
        <v>4.26082556206173</v>
      </c>
      <c r="J27" s="10">
        <f t="shared" si="3"/>
        <v>0.426082556206173</v>
      </c>
      <c r="K27" s="10">
        <f t="shared" si="4"/>
        <v>4.48508255620617</v>
      </c>
      <c r="L27" s="11">
        <f t="shared" si="5"/>
        <v>4.485</v>
      </c>
      <c r="M27" s="11">
        <f t="shared" si="6"/>
        <v>4.485</v>
      </c>
      <c r="N27" s="10" t="s">
        <v>16</v>
      </c>
      <c r="O27" s="12"/>
    </row>
    <row r="28" spans="1:15">
      <c r="A28" s="7" t="s">
        <v>42</v>
      </c>
      <c r="B28" s="8">
        <v>200.5</v>
      </c>
      <c r="C28" s="8">
        <v>200.5</v>
      </c>
      <c r="D28" s="9">
        <v>197.614285714286</v>
      </c>
      <c r="E28" s="8">
        <v>4.5</v>
      </c>
      <c r="F28" s="10">
        <f t="shared" si="0"/>
        <v>4.05</v>
      </c>
      <c r="G28" s="8">
        <v>4.19</v>
      </c>
      <c r="H28" s="10">
        <f t="shared" si="1"/>
        <v>840.095</v>
      </c>
      <c r="I28" s="10">
        <f t="shared" si="2"/>
        <v>4.25118557073664</v>
      </c>
      <c r="J28" s="10">
        <f t="shared" si="3"/>
        <v>0.425118557073664</v>
      </c>
      <c r="K28" s="10">
        <f t="shared" si="4"/>
        <v>4.47511855707366</v>
      </c>
      <c r="L28" s="11">
        <f t="shared" si="5"/>
        <v>4.475</v>
      </c>
      <c r="M28" s="11">
        <f t="shared" si="6"/>
        <v>4.475</v>
      </c>
      <c r="N28" s="10" t="s">
        <v>16</v>
      </c>
      <c r="O28" s="12"/>
    </row>
    <row r="29" spans="1:15">
      <c r="A29" s="7" t="s">
        <v>43</v>
      </c>
      <c r="B29" s="8">
        <v>197.5</v>
      </c>
      <c r="C29" s="8">
        <v>197.5</v>
      </c>
      <c r="D29" s="9">
        <v>197.614285714286</v>
      </c>
      <c r="E29" s="8">
        <v>4.49</v>
      </c>
      <c r="F29" s="10">
        <f t="shared" si="0"/>
        <v>4.041</v>
      </c>
      <c r="G29" s="8">
        <v>4.23</v>
      </c>
      <c r="H29" s="10">
        <f t="shared" si="1"/>
        <v>835.425</v>
      </c>
      <c r="I29" s="10">
        <f t="shared" si="2"/>
        <v>4.22755367599219</v>
      </c>
      <c r="J29" s="10">
        <f t="shared" si="3"/>
        <v>0.422755367599219</v>
      </c>
      <c r="K29" s="10">
        <f t="shared" si="4"/>
        <v>4.46375536759922</v>
      </c>
      <c r="L29" s="11">
        <f t="shared" si="5"/>
        <v>4.464</v>
      </c>
      <c r="M29" s="11">
        <f t="shared" si="6"/>
        <v>4.464</v>
      </c>
      <c r="N29" s="10" t="s">
        <v>16</v>
      </c>
      <c r="O29" s="12"/>
    </row>
    <row r="30" spans="1:15">
      <c r="A30" s="7" t="s">
        <v>44</v>
      </c>
      <c r="B30" s="8">
        <v>204</v>
      </c>
      <c r="C30" s="8">
        <v>204</v>
      </c>
      <c r="D30" s="9">
        <v>197.614285714286</v>
      </c>
      <c r="E30" s="8">
        <v>4.48</v>
      </c>
      <c r="F30" s="10">
        <f t="shared" si="0"/>
        <v>4.032</v>
      </c>
      <c r="G30" s="8">
        <v>4.15</v>
      </c>
      <c r="H30" s="10">
        <f t="shared" si="1"/>
        <v>846.6</v>
      </c>
      <c r="I30" s="10">
        <f t="shared" si="2"/>
        <v>4.28410323140316</v>
      </c>
      <c r="J30" s="10">
        <f t="shared" si="3"/>
        <v>0.428410323140316</v>
      </c>
      <c r="K30" s="10">
        <f t="shared" si="4"/>
        <v>4.46041032314032</v>
      </c>
      <c r="L30" s="11">
        <f t="shared" si="5"/>
        <v>4.46</v>
      </c>
      <c r="M30" s="11">
        <f t="shared" si="6"/>
        <v>4.46</v>
      </c>
      <c r="N30" s="10" t="s">
        <v>16</v>
      </c>
      <c r="O30" s="12"/>
    </row>
    <row r="31" spans="1:15">
      <c r="A31" s="7" t="s">
        <v>45</v>
      </c>
      <c r="B31" s="8">
        <v>199</v>
      </c>
      <c r="C31" s="8">
        <v>199</v>
      </c>
      <c r="D31" s="9">
        <v>197.614285714286</v>
      </c>
      <c r="E31" s="8">
        <v>4.48</v>
      </c>
      <c r="F31" s="10">
        <f t="shared" si="0"/>
        <v>4.032</v>
      </c>
      <c r="G31" s="8">
        <v>4.22</v>
      </c>
      <c r="H31" s="10">
        <f t="shared" si="1"/>
        <v>839.78</v>
      </c>
      <c r="I31" s="10">
        <f t="shared" si="2"/>
        <v>4.24959155642304</v>
      </c>
      <c r="J31" s="10">
        <f t="shared" si="3"/>
        <v>0.424959155642304</v>
      </c>
      <c r="K31" s="10">
        <f t="shared" si="4"/>
        <v>4.4569591556423</v>
      </c>
      <c r="L31" s="11">
        <f t="shared" si="5"/>
        <v>4.457</v>
      </c>
      <c r="M31" s="11">
        <f t="shared" si="6"/>
        <v>4.457</v>
      </c>
      <c r="N31" s="10" t="s">
        <v>16</v>
      </c>
      <c r="O31" s="12"/>
    </row>
    <row r="32" spans="1:15">
      <c r="A32" s="7" t="s">
        <v>46</v>
      </c>
      <c r="B32" s="8">
        <v>200</v>
      </c>
      <c r="C32" s="8">
        <v>200</v>
      </c>
      <c r="D32" s="9">
        <v>197.614285714286</v>
      </c>
      <c r="E32" s="8">
        <v>4.48</v>
      </c>
      <c r="F32" s="10">
        <f t="shared" si="0"/>
        <v>4.032</v>
      </c>
      <c r="G32" s="8">
        <v>4.18</v>
      </c>
      <c r="H32" s="10">
        <f t="shared" si="1"/>
        <v>836</v>
      </c>
      <c r="I32" s="10">
        <f t="shared" si="2"/>
        <v>4.23046338465987</v>
      </c>
      <c r="J32" s="10">
        <f t="shared" si="3"/>
        <v>0.423046338465987</v>
      </c>
      <c r="K32" s="10">
        <f t="shared" si="4"/>
        <v>4.45504633846599</v>
      </c>
      <c r="L32" s="11">
        <f t="shared" si="5"/>
        <v>4.455</v>
      </c>
      <c r="M32" s="11">
        <f t="shared" si="6"/>
        <v>4.455</v>
      </c>
      <c r="N32" s="10" t="s">
        <v>16</v>
      </c>
      <c r="O32" s="12"/>
    </row>
    <row r="33" spans="1:15">
      <c r="A33" s="7" t="s">
        <v>47</v>
      </c>
      <c r="B33" s="8">
        <v>196.5</v>
      </c>
      <c r="C33" s="8">
        <v>196.5</v>
      </c>
      <c r="D33" s="9">
        <v>197.614285714286</v>
      </c>
      <c r="E33" s="8">
        <v>4.48</v>
      </c>
      <c r="F33" s="10">
        <f t="shared" si="0"/>
        <v>4.032</v>
      </c>
      <c r="G33" s="8">
        <v>4.2</v>
      </c>
      <c r="H33" s="10">
        <f t="shared" si="1"/>
        <v>825.3</v>
      </c>
      <c r="I33" s="10">
        <f t="shared" si="2"/>
        <v>4.17631750162654</v>
      </c>
      <c r="J33" s="10">
        <f t="shared" si="3"/>
        <v>0.417631750162654</v>
      </c>
      <c r="K33" s="10">
        <f t="shared" si="4"/>
        <v>4.44963175016265</v>
      </c>
      <c r="L33" s="11">
        <f t="shared" si="5"/>
        <v>4.45</v>
      </c>
      <c r="M33" s="11">
        <f t="shared" si="6"/>
        <v>4.45</v>
      </c>
      <c r="N33" s="10" t="s">
        <v>16</v>
      </c>
      <c r="O33" s="12"/>
    </row>
    <row r="34" spans="1:15">
      <c r="A34" s="7" t="s">
        <v>48</v>
      </c>
      <c r="B34" s="8">
        <v>196.5</v>
      </c>
      <c r="C34" s="8">
        <v>196.5</v>
      </c>
      <c r="D34" s="9">
        <v>197.614285714286</v>
      </c>
      <c r="E34" s="8">
        <v>4.45</v>
      </c>
      <c r="F34" s="10">
        <f t="shared" si="0"/>
        <v>4.005</v>
      </c>
      <c r="G34" s="8">
        <v>4.13</v>
      </c>
      <c r="H34" s="10">
        <f t="shared" si="1"/>
        <v>811.545</v>
      </c>
      <c r="I34" s="10">
        <f t="shared" si="2"/>
        <v>4.10671220993276</v>
      </c>
      <c r="J34" s="10">
        <f t="shared" si="3"/>
        <v>0.410671220993276</v>
      </c>
      <c r="K34" s="10">
        <f t="shared" si="4"/>
        <v>4.41567122099328</v>
      </c>
      <c r="L34" s="11">
        <f t="shared" si="5"/>
        <v>4.416</v>
      </c>
      <c r="M34" s="11">
        <f t="shared" si="6"/>
        <v>4.416</v>
      </c>
      <c r="N34" s="10" t="s">
        <v>16</v>
      </c>
      <c r="O34" s="12"/>
    </row>
    <row r="35" spans="1:15">
      <c r="A35" s="7" t="s">
        <v>49</v>
      </c>
      <c r="B35" s="8">
        <v>197</v>
      </c>
      <c r="C35" s="8">
        <v>197</v>
      </c>
      <c r="D35" s="9">
        <v>197.614285714286</v>
      </c>
      <c r="E35" s="8">
        <v>4.43</v>
      </c>
      <c r="F35" s="10">
        <f t="shared" si="0"/>
        <v>3.987</v>
      </c>
      <c r="G35" s="8">
        <v>4.19</v>
      </c>
      <c r="H35" s="10">
        <f t="shared" si="1"/>
        <v>825.43</v>
      </c>
      <c r="I35" s="10">
        <f t="shared" si="2"/>
        <v>4.17697534880358</v>
      </c>
      <c r="J35" s="10">
        <f t="shared" si="3"/>
        <v>0.417697534880358</v>
      </c>
      <c r="K35" s="10">
        <f t="shared" si="4"/>
        <v>4.40469753488036</v>
      </c>
      <c r="L35" s="11">
        <f t="shared" si="5"/>
        <v>4.405</v>
      </c>
      <c r="M35" s="11">
        <f t="shared" si="6"/>
        <v>4.405</v>
      </c>
      <c r="N35" s="10" t="s">
        <v>16</v>
      </c>
      <c r="O35" s="12"/>
    </row>
    <row r="36" spans="1:15">
      <c r="A36" s="7" t="s">
        <v>50</v>
      </c>
      <c r="B36" s="8">
        <v>201.5</v>
      </c>
      <c r="C36" s="8">
        <v>199.5</v>
      </c>
      <c r="D36" s="9">
        <v>197.614285714286</v>
      </c>
      <c r="E36" s="8">
        <v>4.35</v>
      </c>
      <c r="F36" s="10">
        <f t="shared" si="0"/>
        <v>3.915</v>
      </c>
      <c r="G36" s="8">
        <v>4.11</v>
      </c>
      <c r="H36" s="10">
        <f t="shared" si="1"/>
        <v>819.945</v>
      </c>
      <c r="I36" s="10">
        <f t="shared" si="2"/>
        <v>4.14921925829537</v>
      </c>
      <c r="J36" s="10">
        <f t="shared" si="3"/>
        <v>0.414921925829538</v>
      </c>
      <c r="K36" s="10">
        <f t="shared" si="4"/>
        <v>4.32992192582954</v>
      </c>
      <c r="L36" s="11">
        <f t="shared" si="5"/>
        <v>4.33</v>
      </c>
      <c r="M36" s="11">
        <f t="shared" si="6"/>
        <v>4.33</v>
      </c>
      <c r="N36" s="10" t="s">
        <v>16</v>
      </c>
      <c r="O36" s="12"/>
    </row>
    <row r="37" spans="1:15">
      <c r="A37" s="7" t="s">
        <v>51</v>
      </c>
      <c r="B37" s="8">
        <v>199</v>
      </c>
      <c r="C37" s="8">
        <v>199</v>
      </c>
      <c r="D37" s="9">
        <v>197.614285714286</v>
      </c>
      <c r="E37" s="8">
        <v>4.35</v>
      </c>
      <c r="F37" s="10">
        <f t="shared" si="0"/>
        <v>3.915</v>
      </c>
      <c r="G37" s="8">
        <v>4.1</v>
      </c>
      <c r="H37" s="10">
        <f t="shared" si="1"/>
        <v>815.9</v>
      </c>
      <c r="I37" s="10">
        <f t="shared" si="2"/>
        <v>4.12875009036362</v>
      </c>
      <c r="J37" s="10">
        <f t="shared" si="3"/>
        <v>0.412875009036362</v>
      </c>
      <c r="K37" s="10">
        <f t="shared" si="4"/>
        <v>4.32787500903636</v>
      </c>
      <c r="L37" s="11">
        <f t="shared" si="5"/>
        <v>4.328</v>
      </c>
      <c r="M37" s="11">
        <f t="shared" si="6"/>
        <v>4.328</v>
      </c>
      <c r="N37" s="10" t="s">
        <v>16</v>
      </c>
      <c r="O37" s="12"/>
    </row>
    <row r="38" spans="1:15">
      <c r="A38" s="7" t="s">
        <v>52</v>
      </c>
      <c r="B38" s="8">
        <v>199</v>
      </c>
      <c r="C38" s="8">
        <v>199</v>
      </c>
      <c r="D38" s="9">
        <v>197.614285714286</v>
      </c>
      <c r="E38" s="8">
        <v>4.36</v>
      </c>
      <c r="F38" s="10">
        <f t="shared" si="0"/>
        <v>3.924</v>
      </c>
      <c r="G38" s="8">
        <v>3.93</v>
      </c>
      <c r="H38" s="10">
        <f t="shared" si="1"/>
        <v>782.07</v>
      </c>
      <c r="I38" s="10">
        <f t="shared" si="2"/>
        <v>3.9575580134461</v>
      </c>
      <c r="J38" s="10">
        <f t="shared" si="3"/>
        <v>0.39575580134461</v>
      </c>
      <c r="K38" s="10">
        <f t="shared" si="4"/>
        <v>4.31975580134461</v>
      </c>
      <c r="L38" s="11">
        <f t="shared" si="5"/>
        <v>4.32</v>
      </c>
      <c r="M38" s="11">
        <f t="shared" si="6"/>
        <v>4.32</v>
      </c>
      <c r="N38" s="10" t="s">
        <v>16</v>
      </c>
      <c r="O38" s="12"/>
    </row>
    <row r="39" spans="1:15">
      <c r="A39" s="7" t="s">
        <v>53</v>
      </c>
      <c r="B39" s="8">
        <v>197</v>
      </c>
      <c r="C39" s="8">
        <v>197</v>
      </c>
      <c r="D39" s="9">
        <v>197.614285714286</v>
      </c>
      <c r="E39" s="8">
        <v>4.35</v>
      </c>
      <c r="F39" s="10">
        <f t="shared" si="0"/>
        <v>3.915</v>
      </c>
      <c r="G39" s="8">
        <v>4.02</v>
      </c>
      <c r="H39" s="10">
        <f t="shared" si="1"/>
        <v>791.94</v>
      </c>
      <c r="I39" s="10">
        <f t="shared" si="2"/>
        <v>4.00750379527217</v>
      </c>
      <c r="J39" s="10">
        <f t="shared" si="3"/>
        <v>0.400750379527217</v>
      </c>
      <c r="K39" s="10">
        <f t="shared" si="4"/>
        <v>4.31575037952722</v>
      </c>
      <c r="L39" s="11">
        <f t="shared" si="5"/>
        <v>4.316</v>
      </c>
      <c r="M39" s="11">
        <f t="shared" si="6"/>
        <v>4.316</v>
      </c>
      <c r="N39" s="10" t="s">
        <v>16</v>
      </c>
      <c r="O39" s="12"/>
    </row>
    <row r="40" spans="1:15">
      <c r="A40" s="7" t="s">
        <v>54</v>
      </c>
      <c r="B40" s="8">
        <v>206.5</v>
      </c>
      <c r="C40" s="8">
        <v>206.5</v>
      </c>
      <c r="D40" s="9">
        <v>197.614285714286</v>
      </c>
      <c r="E40" s="8">
        <v>4.26</v>
      </c>
      <c r="F40" s="10">
        <f t="shared" si="0"/>
        <v>3.834</v>
      </c>
      <c r="G40" s="8">
        <v>4.04</v>
      </c>
      <c r="H40" s="10">
        <f t="shared" si="1"/>
        <v>834.26</v>
      </c>
      <c r="I40" s="10">
        <f t="shared" si="2"/>
        <v>4.22165835321332</v>
      </c>
      <c r="J40" s="10">
        <f t="shared" si="3"/>
        <v>0.422165835321332</v>
      </c>
      <c r="K40" s="10">
        <f t="shared" si="4"/>
        <v>4.25616583532133</v>
      </c>
      <c r="L40" s="11">
        <f t="shared" si="5"/>
        <v>4.256</v>
      </c>
      <c r="M40" s="11">
        <f t="shared" si="6"/>
        <v>4.256</v>
      </c>
      <c r="N40" s="10" t="s">
        <v>16</v>
      </c>
      <c r="O40" s="12"/>
    </row>
    <row r="41" spans="1:15">
      <c r="A41" s="7" t="s">
        <v>55</v>
      </c>
      <c r="B41" s="8">
        <v>196</v>
      </c>
      <c r="C41" s="8">
        <v>196</v>
      </c>
      <c r="D41" s="9">
        <v>197.614285714286</v>
      </c>
      <c r="E41" s="8">
        <v>4.28</v>
      </c>
      <c r="F41" s="10">
        <f t="shared" si="0"/>
        <v>3.852</v>
      </c>
      <c r="G41" s="8">
        <v>3.99</v>
      </c>
      <c r="H41" s="10">
        <f t="shared" si="1"/>
        <v>782.04</v>
      </c>
      <c r="I41" s="10">
        <f t="shared" si="2"/>
        <v>3.95740620255909</v>
      </c>
      <c r="J41" s="10">
        <f t="shared" si="3"/>
        <v>0.395740620255909</v>
      </c>
      <c r="K41" s="10">
        <f t="shared" si="4"/>
        <v>4.24774062025591</v>
      </c>
      <c r="L41" s="11">
        <f t="shared" si="5"/>
        <v>4.248</v>
      </c>
      <c r="M41" s="11">
        <f t="shared" si="6"/>
        <v>4.248</v>
      </c>
      <c r="N41" s="10" t="s">
        <v>16</v>
      </c>
      <c r="O41" s="12"/>
    </row>
    <row r="42" spans="1:15">
      <c r="A42" s="7" t="s">
        <v>56</v>
      </c>
      <c r="B42" s="8">
        <v>200.5</v>
      </c>
      <c r="C42" s="8">
        <v>200.5</v>
      </c>
      <c r="D42" s="9">
        <v>197.614285714286</v>
      </c>
      <c r="E42" s="8">
        <v>4.26</v>
      </c>
      <c r="F42" s="10">
        <f t="shared" si="0"/>
        <v>3.834</v>
      </c>
      <c r="G42" s="8">
        <v>4.05</v>
      </c>
      <c r="H42" s="10">
        <f t="shared" si="1"/>
        <v>812.025</v>
      </c>
      <c r="I42" s="10">
        <f t="shared" si="2"/>
        <v>4.10914118412491</v>
      </c>
      <c r="J42" s="10">
        <f t="shared" si="3"/>
        <v>0.410914118412491</v>
      </c>
      <c r="K42" s="10">
        <f t="shared" si="4"/>
        <v>4.24491411841249</v>
      </c>
      <c r="L42" s="11">
        <f t="shared" si="5"/>
        <v>4.245</v>
      </c>
      <c r="M42" s="11">
        <f t="shared" si="6"/>
        <v>4.245</v>
      </c>
      <c r="N42" s="10" t="s">
        <v>16</v>
      </c>
      <c r="O42" s="12"/>
    </row>
    <row r="43" spans="1:15">
      <c r="A43" s="7" t="s">
        <v>57</v>
      </c>
      <c r="B43" s="8">
        <v>198</v>
      </c>
      <c r="C43" s="8">
        <v>198</v>
      </c>
      <c r="D43" s="9">
        <v>197.614285714286</v>
      </c>
      <c r="E43" s="8">
        <v>4.26</v>
      </c>
      <c r="F43" s="10">
        <f t="shared" si="0"/>
        <v>3.834</v>
      </c>
      <c r="G43" s="8">
        <v>4.06</v>
      </c>
      <c r="H43" s="10">
        <f t="shared" si="1"/>
        <v>803.88</v>
      </c>
      <c r="I43" s="10">
        <f t="shared" si="2"/>
        <v>4.06792452830188</v>
      </c>
      <c r="J43" s="10">
        <f t="shared" si="3"/>
        <v>0.406792452830188</v>
      </c>
      <c r="K43" s="10">
        <f t="shared" si="4"/>
        <v>4.24079245283019</v>
      </c>
      <c r="L43" s="11">
        <f t="shared" si="5"/>
        <v>4.241</v>
      </c>
      <c r="M43" s="11">
        <f t="shared" si="6"/>
        <v>4.241</v>
      </c>
      <c r="N43" s="10" t="s">
        <v>16</v>
      </c>
      <c r="O43" s="12"/>
    </row>
    <row r="44" spans="1:15">
      <c r="A44" s="7" t="s">
        <v>58</v>
      </c>
      <c r="B44" s="8">
        <v>199.5</v>
      </c>
      <c r="C44" s="8">
        <v>199.5</v>
      </c>
      <c r="D44" s="9">
        <v>197.614285714286</v>
      </c>
      <c r="E44" s="8">
        <v>4.25</v>
      </c>
      <c r="F44" s="10">
        <f t="shared" si="0"/>
        <v>3.825</v>
      </c>
      <c r="G44" s="8">
        <v>4.01</v>
      </c>
      <c r="H44" s="10">
        <f t="shared" si="1"/>
        <v>799.995</v>
      </c>
      <c r="I44" s="10">
        <f t="shared" si="2"/>
        <v>4.04826501843417</v>
      </c>
      <c r="J44" s="10">
        <f t="shared" si="3"/>
        <v>0.404826501843417</v>
      </c>
      <c r="K44" s="10">
        <f t="shared" si="4"/>
        <v>4.22982650184342</v>
      </c>
      <c r="L44" s="11">
        <f t="shared" si="5"/>
        <v>4.23</v>
      </c>
      <c r="M44" s="11">
        <f t="shared" si="6"/>
        <v>4.23</v>
      </c>
      <c r="N44" s="10" t="s">
        <v>16</v>
      </c>
      <c r="O44" s="12"/>
    </row>
    <row r="45" spans="1:15">
      <c r="A45" s="7" t="s">
        <v>59</v>
      </c>
      <c r="B45" s="8">
        <v>199</v>
      </c>
      <c r="C45" s="8">
        <v>199</v>
      </c>
      <c r="D45" s="9">
        <v>197.614285714286</v>
      </c>
      <c r="E45" s="8">
        <v>4.2</v>
      </c>
      <c r="F45" s="10">
        <f t="shared" ref="F45:F62" si="7">E45*90%</f>
        <v>3.78</v>
      </c>
      <c r="G45" s="8">
        <v>4.02</v>
      </c>
      <c r="H45" s="10">
        <f t="shared" ref="H45:H62" si="8">G45*C45</f>
        <v>799.98</v>
      </c>
      <c r="I45" s="10">
        <f t="shared" ref="I45:I62" si="9">H45/D45</f>
        <v>4.04818911299067</v>
      </c>
      <c r="J45" s="10">
        <f t="shared" ref="J45:J62" si="10">I45*10%</f>
        <v>0.404818911299067</v>
      </c>
      <c r="K45" s="10">
        <f t="shared" ref="K45:K62" si="11">F45+J45</f>
        <v>4.18481891129907</v>
      </c>
      <c r="L45" s="11">
        <f t="shared" ref="L45:L62" si="12">ROUND(K45,3)</f>
        <v>4.185</v>
      </c>
      <c r="M45" s="11">
        <f t="shared" ref="M45:M62" si="13">ROUND(L45,3)</f>
        <v>4.185</v>
      </c>
      <c r="N45" s="10" t="s">
        <v>16</v>
      </c>
      <c r="O45" s="12"/>
    </row>
    <row r="46" spans="1:15">
      <c r="A46" s="7" t="s">
        <v>60</v>
      </c>
      <c r="B46" s="8">
        <v>201.5</v>
      </c>
      <c r="C46" s="8">
        <v>201.5</v>
      </c>
      <c r="D46" s="9">
        <v>197.614285714286</v>
      </c>
      <c r="E46" s="8">
        <v>4.19</v>
      </c>
      <c r="F46" s="10">
        <f t="shared" si="7"/>
        <v>3.771</v>
      </c>
      <c r="G46" s="8">
        <v>3.91</v>
      </c>
      <c r="H46" s="10">
        <f t="shared" si="8"/>
        <v>787.865</v>
      </c>
      <c r="I46" s="10">
        <f t="shared" si="9"/>
        <v>3.9868828164534</v>
      </c>
      <c r="J46" s="10">
        <f t="shared" si="10"/>
        <v>0.39868828164534</v>
      </c>
      <c r="K46" s="10">
        <f t="shared" si="11"/>
        <v>4.16968828164534</v>
      </c>
      <c r="L46" s="11">
        <f t="shared" si="12"/>
        <v>4.17</v>
      </c>
      <c r="M46" s="11">
        <f t="shared" si="13"/>
        <v>4.17</v>
      </c>
      <c r="N46" s="10" t="s">
        <v>16</v>
      </c>
      <c r="O46" s="12"/>
    </row>
    <row r="47" spans="1:15">
      <c r="A47" s="7" t="s">
        <v>61</v>
      </c>
      <c r="B47" s="8">
        <v>201.5</v>
      </c>
      <c r="C47" s="8">
        <v>201.5</v>
      </c>
      <c r="D47" s="9">
        <v>197.614285714286</v>
      </c>
      <c r="E47" s="8">
        <v>4.17</v>
      </c>
      <c r="F47" s="10">
        <f t="shared" si="7"/>
        <v>3.753</v>
      </c>
      <c r="G47" s="8">
        <v>3.93</v>
      </c>
      <c r="H47" s="10">
        <f t="shared" si="8"/>
        <v>791.895</v>
      </c>
      <c r="I47" s="10">
        <f t="shared" si="9"/>
        <v>4.00727607894166</v>
      </c>
      <c r="J47" s="10">
        <f t="shared" si="10"/>
        <v>0.400727607894166</v>
      </c>
      <c r="K47" s="10">
        <f t="shared" si="11"/>
        <v>4.15372760789417</v>
      </c>
      <c r="L47" s="11">
        <f t="shared" si="12"/>
        <v>4.154</v>
      </c>
      <c r="M47" s="11">
        <f t="shared" si="13"/>
        <v>4.154</v>
      </c>
      <c r="N47" s="10" t="s">
        <v>16</v>
      </c>
      <c r="O47" s="12"/>
    </row>
    <row r="48" spans="1:15">
      <c r="A48" s="7" t="s">
        <v>62</v>
      </c>
      <c r="B48" s="8">
        <v>199.5</v>
      </c>
      <c r="C48" s="8">
        <v>199.5</v>
      </c>
      <c r="D48" s="9">
        <v>197.614285714286</v>
      </c>
      <c r="E48" s="8">
        <v>4.17</v>
      </c>
      <c r="F48" s="10">
        <f t="shared" si="7"/>
        <v>3.753</v>
      </c>
      <c r="G48" s="8">
        <v>3.94</v>
      </c>
      <c r="H48" s="10">
        <f t="shared" si="8"/>
        <v>786.03</v>
      </c>
      <c r="I48" s="10">
        <f t="shared" si="9"/>
        <v>3.97759705053133</v>
      </c>
      <c r="J48" s="10">
        <f t="shared" si="10"/>
        <v>0.397759705053133</v>
      </c>
      <c r="K48" s="10">
        <f t="shared" si="11"/>
        <v>4.15075970505313</v>
      </c>
      <c r="L48" s="11">
        <f t="shared" si="12"/>
        <v>4.151</v>
      </c>
      <c r="M48" s="11">
        <f t="shared" si="13"/>
        <v>4.151</v>
      </c>
      <c r="N48" s="10" t="s">
        <v>16</v>
      </c>
      <c r="O48" s="12"/>
    </row>
    <row r="49" spans="1:15">
      <c r="A49" s="7" t="s">
        <v>63</v>
      </c>
      <c r="B49" s="8">
        <v>201</v>
      </c>
      <c r="C49" s="8">
        <v>199</v>
      </c>
      <c r="D49" s="9">
        <v>197.614285714286</v>
      </c>
      <c r="E49" s="8">
        <v>4.15</v>
      </c>
      <c r="F49" s="10">
        <f t="shared" si="7"/>
        <v>3.735</v>
      </c>
      <c r="G49" s="8">
        <v>3.93</v>
      </c>
      <c r="H49" s="10">
        <f t="shared" si="8"/>
        <v>782.07</v>
      </c>
      <c r="I49" s="10">
        <f t="shared" si="9"/>
        <v>3.9575580134461</v>
      </c>
      <c r="J49" s="10">
        <f t="shared" si="10"/>
        <v>0.39575580134461</v>
      </c>
      <c r="K49" s="10">
        <f t="shared" si="11"/>
        <v>4.13075580134461</v>
      </c>
      <c r="L49" s="11">
        <f t="shared" si="12"/>
        <v>4.131</v>
      </c>
      <c r="M49" s="11">
        <f t="shared" si="13"/>
        <v>4.131</v>
      </c>
      <c r="N49" s="10" t="s">
        <v>16</v>
      </c>
      <c r="O49" s="12"/>
    </row>
    <row r="50" spans="1:15">
      <c r="A50" s="7" t="s">
        <v>64</v>
      </c>
      <c r="B50" s="8">
        <v>196.5</v>
      </c>
      <c r="C50" s="8">
        <v>196.5</v>
      </c>
      <c r="D50" s="9">
        <v>197.614285714286</v>
      </c>
      <c r="E50" s="8">
        <v>4.11</v>
      </c>
      <c r="F50" s="10">
        <f t="shared" si="7"/>
        <v>3.699</v>
      </c>
      <c r="G50" s="8">
        <v>3.95</v>
      </c>
      <c r="H50" s="10">
        <f t="shared" si="8"/>
        <v>776.175</v>
      </c>
      <c r="I50" s="10">
        <f t="shared" si="9"/>
        <v>3.92772717414877</v>
      </c>
      <c r="J50" s="10">
        <f t="shared" si="10"/>
        <v>0.392772717414877</v>
      </c>
      <c r="K50" s="10">
        <f t="shared" si="11"/>
        <v>4.09177271741488</v>
      </c>
      <c r="L50" s="11">
        <f t="shared" si="12"/>
        <v>4.092</v>
      </c>
      <c r="M50" s="11">
        <f t="shared" si="13"/>
        <v>4.092</v>
      </c>
      <c r="N50" s="10" t="s">
        <v>16</v>
      </c>
      <c r="O50" s="12"/>
    </row>
    <row r="51" spans="1:15">
      <c r="A51" s="7" t="s">
        <v>65</v>
      </c>
      <c r="B51" s="8">
        <v>197.5</v>
      </c>
      <c r="C51" s="8">
        <v>197.5</v>
      </c>
      <c r="D51" s="9">
        <v>197.614285714286</v>
      </c>
      <c r="E51" s="8">
        <v>4.11</v>
      </c>
      <c r="F51" s="10">
        <f t="shared" si="7"/>
        <v>3.699</v>
      </c>
      <c r="G51" s="8">
        <v>3.87</v>
      </c>
      <c r="H51" s="10">
        <f t="shared" si="8"/>
        <v>764.325</v>
      </c>
      <c r="I51" s="10">
        <f t="shared" si="9"/>
        <v>3.86776187378009</v>
      </c>
      <c r="J51" s="10">
        <f t="shared" si="10"/>
        <v>0.386776187378009</v>
      </c>
      <c r="K51" s="10">
        <f t="shared" si="11"/>
        <v>4.08577618737801</v>
      </c>
      <c r="L51" s="11">
        <f t="shared" si="12"/>
        <v>4.086</v>
      </c>
      <c r="M51" s="11">
        <f t="shared" si="13"/>
        <v>4.086</v>
      </c>
      <c r="N51" s="10" t="s">
        <v>16</v>
      </c>
      <c r="O51" s="12"/>
    </row>
    <row r="52" spans="1:15">
      <c r="A52" s="7" t="s">
        <v>66</v>
      </c>
      <c r="B52" s="8">
        <v>203.5</v>
      </c>
      <c r="C52" s="8">
        <v>203.5</v>
      </c>
      <c r="D52" s="9">
        <v>197.614285714286</v>
      </c>
      <c r="E52" s="8">
        <v>4.06</v>
      </c>
      <c r="F52" s="10">
        <f t="shared" si="7"/>
        <v>3.654</v>
      </c>
      <c r="G52" s="8">
        <v>3.85</v>
      </c>
      <c r="H52" s="10">
        <f t="shared" si="8"/>
        <v>783.475</v>
      </c>
      <c r="I52" s="10">
        <f t="shared" si="9"/>
        <v>3.96466782332104</v>
      </c>
      <c r="J52" s="10">
        <f t="shared" si="10"/>
        <v>0.396466782332104</v>
      </c>
      <c r="K52" s="10">
        <f t="shared" si="11"/>
        <v>4.0504667823321</v>
      </c>
      <c r="L52" s="11">
        <f t="shared" si="12"/>
        <v>4.05</v>
      </c>
      <c r="M52" s="11">
        <f t="shared" si="13"/>
        <v>4.05</v>
      </c>
      <c r="N52" s="10" t="s">
        <v>16</v>
      </c>
      <c r="O52" s="12"/>
    </row>
    <row r="53" spans="1:15">
      <c r="A53" s="7" t="s">
        <v>67</v>
      </c>
      <c r="B53" s="8">
        <v>198</v>
      </c>
      <c r="C53" s="8">
        <v>198</v>
      </c>
      <c r="D53" s="9">
        <v>197.614285714286</v>
      </c>
      <c r="E53" s="8">
        <v>4.06</v>
      </c>
      <c r="F53" s="10">
        <f t="shared" si="7"/>
        <v>3.654</v>
      </c>
      <c r="G53" s="8">
        <v>3.87</v>
      </c>
      <c r="H53" s="10">
        <f t="shared" si="8"/>
        <v>766.26</v>
      </c>
      <c r="I53" s="10">
        <f t="shared" si="9"/>
        <v>3.87755367599219</v>
      </c>
      <c r="J53" s="10">
        <f t="shared" si="10"/>
        <v>0.387755367599219</v>
      </c>
      <c r="K53" s="10">
        <f t="shared" si="11"/>
        <v>4.04175536759922</v>
      </c>
      <c r="L53" s="11">
        <f t="shared" si="12"/>
        <v>4.042</v>
      </c>
      <c r="M53" s="11">
        <f t="shared" si="13"/>
        <v>4.042</v>
      </c>
      <c r="N53" s="10" t="s">
        <v>16</v>
      </c>
      <c r="O53" s="12"/>
    </row>
    <row r="54" spans="1:15">
      <c r="A54" s="7" t="s">
        <v>68</v>
      </c>
      <c r="B54" s="8">
        <v>216.5</v>
      </c>
      <c r="C54" s="8">
        <v>216.5</v>
      </c>
      <c r="D54" s="9">
        <v>197.614285714286</v>
      </c>
      <c r="E54" s="8">
        <v>3.99</v>
      </c>
      <c r="F54" s="10">
        <f t="shared" si="7"/>
        <v>3.591</v>
      </c>
      <c r="G54" s="8">
        <v>3.78</v>
      </c>
      <c r="H54" s="10">
        <f t="shared" si="8"/>
        <v>818.37</v>
      </c>
      <c r="I54" s="10">
        <f t="shared" si="9"/>
        <v>4.14124918672738</v>
      </c>
      <c r="J54" s="10">
        <f t="shared" si="10"/>
        <v>0.414124918672738</v>
      </c>
      <c r="K54" s="10">
        <f t="shared" si="11"/>
        <v>4.00512491867274</v>
      </c>
      <c r="L54" s="11">
        <f t="shared" si="12"/>
        <v>4.005</v>
      </c>
      <c r="M54" s="11">
        <f t="shared" si="13"/>
        <v>4.005</v>
      </c>
      <c r="N54" s="10" t="s">
        <v>16</v>
      </c>
      <c r="O54" s="12"/>
    </row>
    <row r="55" spans="1:15">
      <c r="A55" s="7" t="s">
        <v>69</v>
      </c>
      <c r="B55" s="8">
        <v>188</v>
      </c>
      <c r="C55" s="8">
        <v>188</v>
      </c>
      <c r="D55" s="9">
        <v>197.614285714286</v>
      </c>
      <c r="E55" s="8">
        <v>4.04</v>
      </c>
      <c r="F55" s="10">
        <f t="shared" si="7"/>
        <v>3.636</v>
      </c>
      <c r="G55" s="8">
        <v>3.76</v>
      </c>
      <c r="H55" s="10">
        <f t="shared" si="8"/>
        <v>706.88</v>
      </c>
      <c r="I55" s="10">
        <f t="shared" si="9"/>
        <v>3.57706932697173</v>
      </c>
      <c r="J55" s="10">
        <f t="shared" si="10"/>
        <v>0.357706932697173</v>
      </c>
      <c r="K55" s="10">
        <f t="shared" si="11"/>
        <v>3.99370693269717</v>
      </c>
      <c r="L55" s="11">
        <f t="shared" si="12"/>
        <v>3.994</v>
      </c>
      <c r="M55" s="11">
        <f t="shared" si="13"/>
        <v>3.994</v>
      </c>
      <c r="N55" s="10" t="s">
        <v>16</v>
      </c>
      <c r="O55" s="12"/>
    </row>
    <row r="56" spans="1:15">
      <c r="A56" s="7" t="s">
        <v>70</v>
      </c>
      <c r="B56" s="8">
        <v>197</v>
      </c>
      <c r="C56" s="8">
        <v>197</v>
      </c>
      <c r="D56" s="9">
        <v>197.614285714286</v>
      </c>
      <c r="E56" s="8">
        <v>4</v>
      </c>
      <c r="F56" s="10">
        <f t="shared" si="7"/>
        <v>3.6</v>
      </c>
      <c r="G56" s="8">
        <v>3.8</v>
      </c>
      <c r="H56" s="10">
        <f t="shared" si="8"/>
        <v>748.6</v>
      </c>
      <c r="I56" s="10">
        <f t="shared" si="9"/>
        <v>3.7881876671727</v>
      </c>
      <c r="J56" s="10">
        <f t="shared" si="10"/>
        <v>0.37881876671727</v>
      </c>
      <c r="K56" s="10">
        <f t="shared" si="11"/>
        <v>3.97881876671727</v>
      </c>
      <c r="L56" s="11">
        <f t="shared" si="12"/>
        <v>3.979</v>
      </c>
      <c r="M56" s="11">
        <f t="shared" si="13"/>
        <v>3.979</v>
      </c>
      <c r="N56" s="10" t="s">
        <v>16</v>
      </c>
      <c r="O56" s="12"/>
    </row>
    <row r="57" spans="1:15">
      <c r="A57" s="7" t="s">
        <v>71</v>
      </c>
      <c r="B57" s="8">
        <v>197</v>
      </c>
      <c r="C57" s="8">
        <v>197</v>
      </c>
      <c r="D57" s="9">
        <v>197.614285714286</v>
      </c>
      <c r="E57" s="8">
        <v>4</v>
      </c>
      <c r="F57" s="10">
        <f t="shared" si="7"/>
        <v>3.6</v>
      </c>
      <c r="G57" s="8">
        <v>3.79</v>
      </c>
      <c r="H57" s="10">
        <f t="shared" si="8"/>
        <v>746.63</v>
      </c>
      <c r="I57" s="10">
        <f t="shared" si="9"/>
        <v>3.77821875225908</v>
      </c>
      <c r="J57" s="10">
        <f t="shared" si="10"/>
        <v>0.377821875225908</v>
      </c>
      <c r="K57" s="10">
        <f t="shared" si="11"/>
        <v>3.97782187522591</v>
      </c>
      <c r="L57" s="11">
        <f t="shared" si="12"/>
        <v>3.978</v>
      </c>
      <c r="M57" s="11">
        <f t="shared" si="13"/>
        <v>3.978</v>
      </c>
      <c r="N57" s="10" t="s">
        <v>16</v>
      </c>
      <c r="O57" s="12"/>
    </row>
    <row r="58" spans="1:15">
      <c r="A58" s="7" t="s">
        <v>72</v>
      </c>
      <c r="B58" s="8">
        <v>203</v>
      </c>
      <c r="C58" s="8">
        <v>203</v>
      </c>
      <c r="D58" s="9">
        <v>197.614285714286</v>
      </c>
      <c r="E58" s="8">
        <v>3.99</v>
      </c>
      <c r="F58" s="10">
        <f t="shared" si="7"/>
        <v>3.591</v>
      </c>
      <c r="G58" s="8">
        <v>3.76</v>
      </c>
      <c r="H58" s="10">
        <f t="shared" si="8"/>
        <v>763.28</v>
      </c>
      <c r="I58" s="10">
        <f t="shared" si="9"/>
        <v>3.86247379454926</v>
      </c>
      <c r="J58" s="10">
        <f t="shared" si="10"/>
        <v>0.386247379454926</v>
      </c>
      <c r="K58" s="10">
        <f t="shared" si="11"/>
        <v>3.97724737945493</v>
      </c>
      <c r="L58" s="11">
        <f t="shared" si="12"/>
        <v>3.977</v>
      </c>
      <c r="M58" s="11">
        <f t="shared" si="13"/>
        <v>3.977</v>
      </c>
      <c r="N58" s="10" t="s">
        <v>16</v>
      </c>
      <c r="O58" s="12"/>
    </row>
    <row r="59" spans="1:15">
      <c r="A59" s="7" t="s">
        <v>73</v>
      </c>
      <c r="B59" s="8">
        <v>210.5</v>
      </c>
      <c r="C59" s="8">
        <v>210.5</v>
      </c>
      <c r="D59" s="9">
        <v>197.614285714286</v>
      </c>
      <c r="E59" s="8">
        <v>3.86</v>
      </c>
      <c r="F59" s="10">
        <f t="shared" si="7"/>
        <v>3.474</v>
      </c>
      <c r="G59" s="8">
        <v>3.69</v>
      </c>
      <c r="H59" s="10">
        <f t="shared" si="8"/>
        <v>776.745</v>
      </c>
      <c r="I59" s="10">
        <f t="shared" si="9"/>
        <v>3.93061158100195</v>
      </c>
      <c r="J59" s="10">
        <f t="shared" si="10"/>
        <v>0.393061158100195</v>
      </c>
      <c r="K59" s="10">
        <f t="shared" si="11"/>
        <v>3.86706115810019</v>
      </c>
      <c r="L59" s="11">
        <f t="shared" si="12"/>
        <v>3.867</v>
      </c>
      <c r="M59" s="11">
        <f t="shared" si="13"/>
        <v>3.867</v>
      </c>
      <c r="N59" s="10" t="s">
        <v>16</v>
      </c>
      <c r="O59" s="12"/>
    </row>
    <row r="60" spans="1:15">
      <c r="A60" s="7" t="s">
        <v>74</v>
      </c>
      <c r="B60" s="8">
        <v>197</v>
      </c>
      <c r="C60" s="8">
        <v>197</v>
      </c>
      <c r="D60" s="9">
        <v>197.614285714286</v>
      </c>
      <c r="E60" s="8">
        <v>3.86</v>
      </c>
      <c r="F60" s="10">
        <f t="shared" si="7"/>
        <v>3.474</v>
      </c>
      <c r="G60" s="8">
        <v>3.63</v>
      </c>
      <c r="H60" s="10">
        <f t="shared" si="8"/>
        <v>715.11</v>
      </c>
      <c r="I60" s="10">
        <f t="shared" si="9"/>
        <v>3.61871611364129</v>
      </c>
      <c r="J60" s="10">
        <f t="shared" si="10"/>
        <v>0.361871611364129</v>
      </c>
      <c r="K60" s="10">
        <f t="shared" si="11"/>
        <v>3.83587161136413</v>
      </c>
      <c r="L60" s="11">
        <f t="shared" si="12"/>
        <v>3.836</v>
      </c>
      <c r="M60" s="11">
        <f t="shared" si="13"/>
        <v>3.836</v>
      </c>
      <c r="N60" s="10" t="s">
        <v>16</v>
      </c>
      <c r="O60" s="12"/>
    </row>
    <row r="61" spans="1:15">
      <c r="A61" s="7" t="s">
        <v>75</v>
      </c>
      <c r="B61" s="8">
        <v>198.5</v>
      </c>
      <c r="C61" s="8">
        <v>198.5</v>
      </c>
      <c r="D61" s="9">
        <v>197.614285714286</v>
      </c>
      <c r="E61" s="8">
        <v>3.74</v>
      </c>
      <c r="F61" s="10">
        <f t="shared" si="7"/>
        <v>3.366</v>
      </c>
      <c r="G61" s="8">
        <v>3.67</v>
      </c>
      <c r="H61" s="10">
        <f t="shared" si="8"/>
        <v>728.495</v>
      </c>
      <c r="I61" s="10">
        <f t="shared" si="9"/>
        <v>3.68644907106195</v>
      </c>
      <c r="J61" s="10">
        <f t="shared" si="10"/>
        <v>0.368644907106195</v>
      </c>
      <c r="K61" s="10">
        <f t="shared" si="11"/>
        <v>3.73464490710619</v>
      </c>
      <c r="L61" s="11">
        <f t="shared" si="12"/>
        <v>3.735</v>
      </c>
      <c r="M61" s="11">
        <f t="shared" si="13"/>
        <v>3.735</v>
      </c>
      <c r="N61" s="10" t="s">
        <v>16</v>
      </c>
      <c r="O61" s="12"/>
    </row>
    <row r="62" spans="1:15">
      <c r="A62" s="7" t="s">
        <v>76</v>
      </c>
      <c r="B62" s="8">
        <v>196</v>
      </c>
      <c r="C62" s="8">
        <v>196</v>
      </c>
      <c r="D62" s="9">
        <v>197.614285714286</v>
      </c>
      <c r="E62" s="8">
        <v>3.68</v>
      </c>
      <c r="F62" s="10">
        <f t="shared" si="7"/>
        <v>3.312</v>
      </c>
      <c r="G62" s="8">
        <v>3.48</v>
      </c>
      <c r="H62" s="10">
        <f t="shared" si="8"/>
        <v>682.08</v>
      </c>
      <c r="I62" s="10">
        <f t="shared" si="9"/>
        <v>3.45157232704402</v>
      </c>
      <c r="J62" s="10">
        <f t="shared" si="10"/>
        <v>0.345157232704402</v>
      </c>
      <c r="K62" s="10">
        <f t="shared" si="11"/>
        <v>3.6571572327044</v>
      </c>
      <c r="L62" s="11">
        <f t="shared" si="12"/>
        <v>3.657</v>
      </c>
      <c r="M62" s="11">
        <f t="shared" si="13"/>
        <v>3.657</v>
      </c>
      <c r="N62" s="10" t="s">
        <v>16</v>
      </c>
      <c r="O62" s="12"/>
    </row>
    <row r="63" spans="1:1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6"/>
      <c r="M63" s="16"/>
      <c r="N63" s="15"/>
      <c r="O63" s="17"/>
    </row>
    <row r="64" spans="1:15">
      <c r="A64" s="7" t="s">
        <v>77</v>
      </c>
      <c r="B64" s="8">
        <v>212.5</v>
      </c>
      <c r="C64" s="8">
        <v>212.5</v>
      </c>
      <c r="D64" s="9">
        <v>197.614285714286</v>
      </c>
      <c r="E64" s="8">
        <v>4.21</v>
      </c>
      <c r="F64" s="10">
        <f>E64*90%</f>
        <v>3.789</v>
      </c>
      <c r="G64" s="8">
        <v>3.99</v>
      </c>
      <c r="H64" s="10">
        <f>G64*C64</f>
        <v>847.875</v>
      </c>
      <c r="I64" s="10">
        <f>H64/D64</f>
        <v>4.29055519410106</v>
      </c>
      <c r="J64" s="10">
        <f>I64*10%</f>
        <v>0.429055519410106</v>
      </c>
      <c r="K64" s="10">
        <f>F64+J64</f>
        <v>4.21805551941011</v>
      </c>
      <c r="L64" s="11">
        <f>ROUND(K64,3)</f>
        <v>4.218</v>
      </c>
      <c r="M64" s="11">
        <f>ROUND(L64,3)</f>
        <v>4.218</v>
      </c>
      <c r="N64" s="10" t="s">
        <v>16</v>
      </c>
      <c r="O64" s="12" t="s">
        <v>78</v>
      </c>
    </row>
  </sheetData>
  <sortState ref="A2:R108">
    <sortCondition ref="M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吉yu</dc:creator>
  <cp:lastModifiedBy>黄吉怡</cp:lastModifiedBy>
  <dcterms:created xsi:type="dcterms:W3CDTF">2022-09-14T06:38:00Z</dcterms:created>
  <cp:lastPrinted>2024-09-10T07:20:00Z</cp:lastPrinted>
  <dcterms:modified xsi:type="dcterms:W3CDTF">2026-09-02T09:36:00Z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AEFCB3117AFD4E278021CD0B8BBD1DF4_12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